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HOR\Beilstein Journals\Production_Team\Bretz\Formatchanges\Handy\"/>
    </mc:Choice>
  </mc:AlternateContent>
  <bookViews>
    <workbookView xWindow="0" yWindow="0" windowWidth="24360" windowHeight="9300" tabRatio="717" firstSheet="1" activeTab="8"/>
  </bookViews>
  <sheets>
    <sheet name="Aurone Data" sheetId="15" r:id="rId1"/>
    <sheet name="Aurone &amp; Dye Tox " sheetId="2" r:id="rId2"/>
    <sheet name="%error calc" sheetId="16" r:id="rId3"/>
    <sheet name="All New UVresults" sheetId="3" r:id="rId4"/>
    <sheet name="Cl UV New" sheetId="4" r:id="rId5"/>
    <sheet name="F UV New" sheetId="5" r:id="rId6"/>
    <sheet name="Br UV New" sheetId="6" r:id="rId7"/>
    <sheet name="Me UV New" sheetId="7" r:id="rId8"/>
    <sheet name="OH UV New" sheetId="8" r:id="rId9"/>
    <sheet name="Tabular ε Data" sheetId="14" r:id="rId10"/>
    <sheet name="F ε" sheetId="9" r:id="rId11"/>
    <sheet name=" Cl ε" sheetId="10" r:id="rId12"/>
    <sheet name=" Br ε" sheetId="11" r:id="rId13"/>
    <sheet name="Me ε" sheetId="12" r:id="rId14"/>
    <sheet name="OH ε" sheetId="13" r:id="rId15"/>
  </sheets>
  <externalReferences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F23" i="2"/>
  <c r="D23" i="2"/>
  <c r="E17" i="2"/>
  <c r="F17" i="2"/>
  <c r="D17" i="2"/>
  <c r="E15" i="2"/>
  <c r="F15" i="2"/>
  <c r="D15" i="2"/>
  <c r="E14" i="2"/>
  <c r="F14" i="2"/>
  <c r="D14" i="2"/>
  <c r="E13" i="2"/>
  <c r="F13" i="2"/>
  <c r="D13" i="2"/>
  <c r="E12" i="2"/>
  <c r="F12" i="2"/>
  <c r="D12" i="2"/>
  <c r="F11" i="2"/>
  <c r="E11" i="2"/>
  <c r="D11" i="2"/>
  <c r="E7" i="2"/>
  <c r="F7" i="2"/>
  <c r="D7" i="2"/>
  <c r="E5" i="2"/>
  <c r="F5" i="2"/>
  <c r="D5" i="2"/>
  <c r="A6" i="16" l="1"/>
  <c r="A7" i="16"/>
  <c r="F15" i="15" l="1"/>
  <c r="F7" i="15"/>
  <c r="R3" i="9" l="1"/>
  <c r="R4" i="9" s="1"/>
  <c r="R5" i="9" s="1"/>
  <c r="Q14" i="9" l="1"/>
  <c r="Q13" i="9" s="1"/>
  <c r="Q12" i="9" s="1"/>
  <c r="Q11" i="9" s="1"/>
  <c r="Q10" i="9" s="1"/>
  <c r="R6" i="9"/>
  <c r="F18" i="15"/>
  <c r="E18" i="15"/>
  <c r="G18" i="15" l="1"/>
  <c r="F50" i="2"/>
  <c r="D75" i="2" l="1"/>
  <c r="E75" i="2"/>
  <c r="F75" i="2"/>
  <c r="E74" i="2"/>
  <c r="F74" i="2"/>
  <c r="D74" i="2"/>
  <c r="E73" i="2"/>
  <c r="F73" i="2"/>
  <c r="D73" i="2"/>
  <c r="E71" i="2"/>
  <c r="F71" i="2"/>
  <c r="D71" i="2"/>
  <c r="E70" i="2"/>
  <c r="F70" i="2"/>
  <c r="D70" i="2"/>
  <c r="E69" i="2"/>
  <c r="F69" i="2"/>
  <c r="D69" i="2"/>
  <c r="E67" i="2"/>
  <c r="F67" i="2"/>
  <c r="D67" i="2"/>
  <c r="E68" i="2"/>
  <c r="F68" i="2"/>
  <c r="D68" i="2"/>
  <c r="E66" i="2"/>
  <c r="F66" i="2"/>
  <c r="D66" i="2"/>
  <c r="E65" i="2"/>
  <c r="F65" i="2"/>
  <c r="D65" i="2"/>
  <c r="E64" i="2"/>
  <c r="F64" i="2"/>
  <c r="D64" i="2"/>
  <c r="E63" i="2"/>
  <c r="F63" i="2"/>
  <c r="D63" i="2"/>
  <c r="E58" i="2"/>
  <c r="F58" i="2"/>
  <c r="D58" i="2"/>
  <c r="E57" i="2"/>
  <c r="F57" i="2"/>
  <c r="D57" i="2"/>
  <c r="E56" i="2"/>
  <c r="F56" i="2"/>
  <c r="D56" i="2"/>
  <c r="E55" i="2"/>
  <c r="F55" i="2"/>
  <c r="D55" i="2"/>
  <c r="E54" i="2"/>
  <c r="F54" i="2"/>
  <c r="D54" i="2"/>
  <c r="E53" i="2"/>
  <c r="F53" i="2"/>
  <c r="D53" i="2"/>
  <c r="E62" i="2"/>
  <c r="F62" i="2"/>
  <c r="D62" i="2"/>
  <c r="F59" i="2"/>
  <c r="E59" i="2"/>
  <c r="D59" i="2"/>
  <c r="E61" i="2"/>
  <c r="F61" i="2"/>
  <c r="D61" i="2"/>
  <c r="E50" i="2"/>
  <c r="D50" i="2"/>
  <c r="F18" i="2"/>
  <c r="E18" i="2"/>
  <c r="D18" i="2"/>
  <c r="H17" i="2"/>
  <c r="J17" i="2" s="1"/>
  <c r="G17" i="2"/>
  <c r="E49" i="2"/>
  <c r="F49" i="2"/>
  <c r="D49" i="2"/>
  <c r="E48" i="2"/>
  <c r="F48" i="2"/>
  <c r="D48" i="2"/>
  <c r="G71" i="2" l="1"/>
  <c r="G18" i="2"/>
  <c r="H18" i="2"/>
  <c r="J18" i="2" s="1"/>
  <c r="F17" i="15"/>
  <c r="L18" i="2" l="1"/>
  <c r="K18" i="2"/>
  <c r="L17" i="2"/>
  <c r="S57" i="2" s="1"/>
  <c r="K17" i="2"/>
  <c r="R57" i="2" s="1"/>
  <c r="I18" i="2"/>
  <c r="I17" i="2"/>
  <c r="T57" i="2" s="1"/>
  <c r="H71" i="2"/>
  <c r="J71" i="2" s="1"/>
  <c r="E46" i="2"/>
  <c r="F46" i="2"/>
  <c r="D46" i="2"/>
  <c r="E45" i="2"/>
  <c r="F45" i="2"/>
  <c r="D45" i="2"/>
  <c r="E44" i="2"/>
  <c r="F44" i="2"/>
  <c r="D44" i="2"/>
  <c r="E42" i="2"/>
  <c r="F42" i="2"/>
  <c r="D42" i="2"/>
  <c r="E43" i="2"/>
  <c r="F43" i="2"/>
  <c r="D43" i="2"/>
  <c r="E41" i="2"/>
  <c r="F41" i="2"/>
  <c r="D41" i="2"/>
  <c r="E40" i="2"/>
  <c r="F40" i="2"/>
  <c r="D40" i="2"/>
  <c r="E39" i="2"/>
  <c r="F39" i="2"/>
  <c r="D39" i="2"/>
  <c r="E38" i="2"/>
  <c r="F38" i="2"/>
  <c r="D38" i="2"/>
  <c r="E33" i="2"/>
  <c r="F33" i="2"/>
  <c r="D33" i="2"/>
  <c r="E32" i="2"/>
  <c r="F32" i="2"/>
  <c r="D32" i="2"/>
  <c r="E31" i="2"/>
  <c r="F31" i="2"/>
  <c r="D31" i="2"/>
  <c r="E30" i="2"/>
  <c r="F30" i="2"/>
  <c r="D30" i="2"/>
  <c r="E29" i="2"/>
  <c r="F29" i="2"/>
  <c r="D29" i="2"/>
  <c r="F34" i="2"/>
  <c r="E34" i="2"/>
  <c r="D34" i="2"/>
  <c r="E28" i="2"/>
  <c r="F28" i="2"/>
  <c r="D28" i="2"/>
  <c r="E37" i="2"/>
  <c r="F37" i="2"/>
  <c r="D37" i="2"/>
  <c r="E36" i="2"/>
  <c r="F36" i="2"/>
  <c r="D36" i="2"/>
  <c r="G46" i="2" l="1"/>
  <c r="H46" i="2"/>
  <c r="J46" i="2" s="1"/>
  <c r="E17" i="15"/>
  <c r="G17" i="15" s="1"/>
  <c r="F16" i="15"/>
  <c r="F14" i="15"/>
  <c r="F13" i="15"/>
  <c r="F12" i="15"/>
  <c r="F11" i="15"/>
  <c r="F10" i="15"/>
  <c r="F9" i="15"/>
  <c r="F8" i="15"/>
  <c r="F6" i="15"/>
  <c r="F5" i="15"/>
  <c r="F4" i="15"/>
  <c r="F3" i="15"/>
  <c r="E3" i="15"/>
  <c r="F2" i="15"/>
  <c r="E2" i="15"/>
  <c r="G3" i="15" l="1"/>
  <c r="G2" i="15"/>
  <c r="E10" i="15"/>
  <c r="G10" i="15" s="1"/>
  <c r="E16" i="15"/>
  <c r="G16" i="15" s="1"/>
  <c r="E12" i="15"/>
  <c r="G12" i="15" s="1"/>
  <c r="E4" i="15"/>
  <c r="G4" i="15" s="1"/>
  <c r="E6" i="15"/>
  <c r="G6" i="15" s="1"/>
  <c r="E14" i="15"/>
  <c r="G14" i="15" s="1"/>
  <c r="E5" i="15"/>
  <c r="G5" i="15" s="1"/>
  <c r="E7" i="15"/>
  <c r="G7" i="15" s="1"/>
  <c r="E9" i="15"/>
  <c r="G9" i="15" s="1"/>
  <c r="E11" i="15"/>
  <c r="G11" i="15" s="1"/>
  <c r="E13" i="15"/>
  <c r="G13" i="15" s="1"/>
  <c r="E15" i="15"/>
  <c r="G15" i="15" s="1"/>
  <c r="E8" i="15"/>
  <c r="G8" i="15" s="1"/>
  <c r="I3" i="13" l="1"/>
  <c r="I4" i="13" s="1"/>
  <c r="I5" i="13" s="1"/>
  <c r="Q3" i="13"/>
  <c r="Q4" i="13" s="1"/>
  <c r="Q5" i="13" s="1"/>
  <c r="E3" i="13"/>
  <c r="E4" i="13" s="1"/>
  <c r="E5" i="13" s="1"/>
  <c r="M3" i="12"/>
  <c r="M4" i="12" s="1"/>
  <c r="M5" i="12" s="1"/>
  <c r="I3" i="12"/>
  <c r="I4" i="12" s="1"/>
  <c r="I5" i="12" s="1"/>
  <c r="E3" i="12"/>
  <c r="E4" i="12" s="1"/>
  <c r="E5" i="12" s="1"/>
  <c r="M3" i="11"/>
  <c r="M4" i="11" s="1"/>
  <c r="M5" i="11" s="1"/>
  <c r="I3" i="11"/>
  <c r="I4" i="11" s="1"/>
  <c r="I5" i="11" s="1"/>
  <c r="E3" i="11"/>
  <c r="E4" i="11" s="1"/>
  <c r="E5" i="11" s="1"/>
  <c r="E6" i="11" s="1"/>
  <c r="Q3" i="10"/>
  <c r="Q4" i="10" s="1"/>
  <c r="Q5" i="10" s="1"/>
  <c r="M3" i="10"/>
  <c r="M4" i="10" s="1"/>
  <c r="M5" i="10" s="1"/>
  <c r="I3" i="10"/>
  <c r="I4" i="10" s="1"/>
  <c r="I5" i="10" s="1"/>
  <c r="E3" i="10"/>
  <c r="E4" i="10" s="1"/>
  <c r="E5" i="10" s="1"/>
  <c r="I4" i="9"/>
  <c r="I5" i="9" s="1"/>
  <c r="I3" i="9"/>
  <c r="E3" i="9"/>
  <c r="E4" i="9" s="1"/>
  <c r="E5" i="9" s="1"/>
  <c r="I6" i="13" l="1"/>
  <c r="K14" i="13"/>
  <c r="K13" i="13" s="1"/>
  <c r="L15" i="13"/>
  <c r="L14" i="13" s="1"/>
  <c r="L13" i="13" s="1"/>
  <c r="L12" i="13" s="1"/>
  <c r="L11" i="13" s="1"/>
  <c r="L10" i="13" s="1"/>
  <c r="H15" i="13"/>
  <c r="H14" i="13" s="1"/>
  <c r="H10" i="13"/>
  <c r="L14" i="12"/>
  <c r="L13" i="12" s="1"/>
  <c r="L12" i="12" s="1"/>
  <c r="L11" i="12" s="1"/>
  <c r="L10" i="12" s="1"/>
  <c r="M6" i="12"/>
  <c r="D14" i="9"/>
  <c r="D13" i="9" s="1"/>
  <c r="D12" i="9" s="1"/>
  <c r="D11" i="9" s="1"/>
  <c r="D10" i="9" s="1"/>
  <c r="E6" i="9"/>
  <c r="E6" i="12"/>
  <c r="D14" i="12"/>
  <c r="D13" i="12" s="1"/>
  <c r="D12" i="12" s="1"/>
  <c r="D11" i="12" s="1"/>
  <c r="D10" i="12" s="1"/>
  <c r="H14" i="12"/>
  <c r="H13" i="12" s="1"/>
  <c r="H12" i="12" s="1"/>
  <c r="H11" i="12" s="1"/>
  <c r="H10" i="12" s="1"/>
  <c r="I6" i="12"/>
  <c r="P15" i="13"/>
  <c r="P14" i="13" s="1"/>
  <c r="P13" i="13" s="1"/>
  <c r="P12" i="13" s="1"/>
  <c r="P11" i="13" s="1"/>
  <c r="P10" i="13" s="1"/>
  <c r="Q6" i="13"/>
  <c r="H14" i="9"/>
  <c r="H13" i="9" s="1"/>
  <c r="H12" i="9" s="1"/>
  <c r="H11" i="9" s="1"/>
  <c r="H10" i="9" s="1"/>
  <c r="I6" i="9"/>
  <c r="E6" i="13"/>
  <c r="D15" i="13"/>
  <c r="I6" i="10"/>
  <c r="H14" i="10"/>
  <c r="H13" i="10" s="1"/>
  <c r="H12" i="10" s="1"/>
  <c r="H11" i="10" s="1"/>
  <c r="H10" i="10" s="1"/>
  <c r="I6" i="11"/>
  <c r="H14" i="11"/>
  <c r="H13" i="11" s="1"/>
  <c r="H12" i="11" s="1"/>
  <c r="H11" i="11" s="1"/>
  <c r="H10" i="11" s="1"/>
  <c r="M6" i="10"/>
  <c r="L14" i="10"/>
  <c r="L13" i="10" s="1"/>
  <c r="L12" i="10" s="1"/>
  <c r="L11" i="10" s="1"/>
  <c r="L10" i="10" s="1"/>
  <c r="M6" i="11"/>
  <c r="L14" i="11"/>
  <c r="L13" i="11" s="1"/>
  <c r="L12" i="11" s="1"/>
  <c r="L11" i="11" s="1"/>
  <c r="L10" i="11" s="1"/>
  <c r="D14" i="10"/>
  <c r="D13" i="10" s="1"/>
  <c r="D12" i="10" s="1"/>
  <c r="D11" i="10" s="1"/>
  <c r="D10" i="10" s="1"/>
  <c r="E6" i="10"/>
  <c r="Q6" i="10"/>
  <c r="P14" i="10"/>
  <c r="P13" i="10" s="1"/>
  <c r="P12" i="10" s="1"/>
  <c r="P11" i="10" s="1"/>
  <c r="P10" i="10" s="1"/>
  <c r="D14" i="11"/>
  <c r="D13" i="11" s="1"/>
  <c r="D12" i="11" s="1"/>
  <c r="D11" i="11" s="1"/>
  <c r="D10" i="11" s="1"/>
  <c r="K12" i="13" l="1"/>
  <c r="H13" i="13"/>
  <c r="D14" i="13"/>
  <c r="D13" i="13" s="1"/>
  <c r="K11" i="13" l="1"/>
  <c r="H12" i="13"/>
  <c r="D11" i="13"/>
  <c r="D12" i="13"/>
  <c r="D10" i="13" s="1"/>
  <c r="K10" i="13" l="1"/>
  <c r="H11" i="13"/>
  <c r="A16" i="8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H74" i="2" l="1"/>
  <c r="J74" i="2" s="1"/>
  <c r="H73" i="2"/>
  <c r="J73" i="2" s="1"/>
  <c r="H68" i="2"/>
  <c r="J68" i="2" s="1"/>
  <c r="G67" i="2"/>
  <c r="H66" i="2"/>
  <c r="J66" i="2" s="1"/>
  <c r="H65" i="2"/>
  <c r="J65" i="2" s="1"/>
  <c r="H64" i="2"/>
  <c r="J64" i="2" s="1"/>
  <c r="G63" i="2"/>
  <c r="H57" i="2"/>
  <c r="J57" i="2" s="1"/>
  <c r="H56" i="2"/>
  <c r="J56" i="2" s="1"/>
  <c r="H55" i="2"/>
  <c r="J55" i="2" s="1"/>
  <c r="G54" i="2"/>
  <c r="H49" i="2"/>
  <c r="J49" i="2" s="1"/>
  <c r="G49" i="2"/>
  <c r="H48" i="2"/>
  <c r="J48" i="2" s="1"/>
  <c r="H45" i="2"/>
  <c r="J45" i="2" s="1"/>
  <c r="G44" i="2"/>
  <c r="H44" i="2"/>
  <c r="J44" i="2" s="1"/>
  <c r="H43" i="2"/>
  <c r="J43" i="2" s="1"/>
  <c r="G43" i="2"/>
  <c r="H42" i="2"/>
  <c r="J42" i="2" s="1"/>
  <c r="G41" i="2"/>
  <c r="H41" i="2"/>
  <c r="J41" i="2" s="1"/>
  <c r="H40" i="2"/>
  <c r="J40" i="2" s="1"/>
  <c r="G40" i="2"/>
  <c r="H39" i="2"/>
  <c r="J39" i="2" s="1"/>
  <c r="H38" i="2"/>
  <c r="J38" i="2" s="1"/>
  <c r="G37" i="2"/>
  <c r="H37" i="2"/>
  <c r="J37" i="2" s="1"/>
  <c r="H36" i="2"/>
  <c r="J36" i="2" s="1"/>
  <c r="G36" i="2"/>
  <c r="H33" i="2"/>
  <c r="J33" i="2" s="1"/>
  <c r="G32" i="2"/>
  <c r="H32" i="2"/>
  <c r="J32" i="2" s="1"/>
  <c r="H31" i="2"/>
  <c r="J31" i="2" s="1"/>
  <c r="G31" i="2"/>
  <c r="H30" i="2"/>
  <c r="J30" i="2" s="1"/>
  <c r="H29" i="2"/>
  <c r="J29" i="2" s="1"/>
  <c r="G28" i="2"/>
  <c r="H28" i="2"/>
  <c r="J28" i="2" s="1"/>
  <c r="F25" i="2"/>
  <c r="E25" i="2"/>
  <c r="D25" i="2"/>
  <c r="F24" i="2"/>
  <c r="E24" i="2"/>
  <c r="D24" i="2"/>
  <c r="H23" i="2"/>
  <c r="J23" i="2" s="1"/>
  <c r="F22" i="2"/>
  <c r="E22" i="2"/>
  <c r="D22" i="2"/>
  <c r="F21" i="2"/>
  <c r="E21" i="2"/>
  <c r="D21" i="2"/>
  <c r="F20" i="2"/>
  <c r="E20" i="2"/>
  <c r="D20" i="2"/>
  <c r="F19" i="2"/>
  <c r="E19" i="2"/>
  <c r="D19" i="2"/>
  <c r="F16" i="2"/>
  <c r="E16" i="2"/>
  <c r="D16" i="2"/>
  <c r="G15" i="2"/>
  <c r="G12" i="2"/>
  <c r="H12" i="2"/>
  <c r="J12" i="2" s="1"/>
  <c r="H11" i="2"/>
  <c r="J11" i="2" s="1"/>
  <c r="F10" i="2"/>
  <c r="E10" i="2"/>
  <c r="D10" i="2"/>
  <c r="F9" i="2"/>
  <c r="E9" i="2"/>
  <c r="D9" i="2"/>
  <c r="F8" i="2"/>
  <c r="E8" i="2"/>
  <c r="D8" i="2"/>
  <c r="H7" i="2"/>
  <c r="J7" i="2" s="1"/>
  <c r="F6" i="2"/>
  <c r="E6" i="2"/>
  <c r="D6" i="2"/>
  <c r="H5" i="2"/>
  <c r="J5" i="2" s="1"/>
  <c r="F4" i="2"/>
  <c r="E4" i="2"/>
  <c r="D4" i="2"/>
  <c r="F3" i="2"/>
  <c r="E3" i="2"/>
  <c r="D3" i="2"/>
  <c r="H3" i="2" l="1"/>
  <c r="J3" i="2" s="1"/>
  <c r="H21" i="2"/>
  <c r="J21" i="2" s="1"/>
  <c r="G3" i="2"/>
  <c r="H16" i="2"/>
  <c r="J16" i="2" s="1"/>
  <c r="H4" i="2"/>
  <c r="J4" i="2" s="1"/>
  <c r="H10" i="2"/>
  <c r="J10" i="2" s="1"/>
  <c r="G8" i="2"/>
  <c r="H25" i="2"/>
  <c r="J25" i="2" s="1"/>
  <c r="H9" i="2"/>
  <c r="J9" i="2" s="1"/>
  <c r="H13" i="2"/>
  <c r="J13" i="2" s="1"/>
  <c r="H22" i="2"/>
  <c r="J22" i="2" s="1"/>
  <c r="H58" i="2"/>
  <c r="J58" i="2" s="1"/>
  <c r="H6" i="2"/>
  <c r="J6" i="2" s="1"/>
  <c r="G6" i="2"/>
  <c r="G11" i="2"/>
  <c r="H15" i="2"/>
  <c r="J15" i="2" s="1"/>
  <c r="G24" i="2"/>
  <c r="H61" i="2"/>
  <c r="J61" i="2" s="1"/>
  <c r="H67" i="2"/>
  <c r="J67" i="2" s="1"/>
  <c r="G56" i="2"/>
  <c r="G65" i="2"/>
  <c r="G7" i="2"/>
  <c r="G20" i="2"/>
  <c r="G22" i="2"/>
  <c r="H70" i="2"/>
  <c r="J70" i="2" s="1"/>
  <c r="G74" i="2"/>
  <c r="G55" i="2"/>
  <c r="G61" i="2"/>
  <c r="G64" i="2"/>
  <c r="H14" i="2"/>
  <c r="J14" i="2" s="1"/>
  <c r="G16" i="2"/>
  <c r="G21" i="2"/>
  <c r="H53" i="2"/>
  <c r="J53" i="2" s="1"/>
  <c r="H62" i="2"/>
  <c r="J62" i="2" s="1"/>
  <c r="G68" i="2"/>
  <c r="G73" i="2"/>
  <c r="G4" i="2"/>
  <c r="H8" i="2"/>
  <c r="J8" i="2" s="1"/>
  <c r="H19" i="2"/>
  <c r="J19" i="2" s="1"/>
  <c r="H69" i="2"/>
  <c r="J69" i="2" s="1"/>
  <c r="G50" i="2"/>
  <c r="G75" i="2"/>
  <c r="H59" i="2"/>
  <c r="J59" i="2" s="1"/>
  <c r="H34" i="2"/>
  <c r="J34" i="2" s="1"/>
  <c r="G34" i="2"/>
  <c r="G59" i="2"/>
  <c r="H50" i="2"/>
  <c r="J50" i="2" s="1"/>
  <c r="G10" i="2"/>
  <c r="G14" i="2"/>
  <c r="G42" i="2"/>
  <c r="G25" i="2"/>
  <c r="G30" i="2"/>
  <c r="G39" i="2"/>
  <c r="G48" i="2"/>
  <c r="G70" i="2"/>
  <c r="H24" i="2"/>
  <c r="J24" i="2" s="1"/>
  <c r="H54" i="2"/>
  <c r="J54" i="2" s="1"/>
  <c r="H63" i="2"/>
  <c r="J63" i="2" s="1"/>
  <c r="G5" i="2"/>
  <c r="G9" i="2"/>
  <c r="G13" i="2"/>
  <c r="G19" i="2"/>
  <c r="G23" i="2"/>
  <c r="G29" i="2"/>
  <c r="G33" i="2"/>
  <c r="G38" i="2"/>
  <c r="G45" i="2"/>
  <c r="G53" i="2"/>
  <c r="G57" i="2"/>
  <c r="G62" i="2"/>
  <c r="I62" i="2" s="1"/>
  <c r="G66" i="2"/>
  <c r="G69" i="2"/>
  <c r="G58" i="2"/>
  <c r="H20" i="2"/>
  <c r="J20" i="2" s="1"/>
  <c r="L29" i="2" l="1"/>
  <c r="L38" i="2"/>
  <c r="L46" i="2"/>
  <c r="V57" i="2" s="1"/>
  <c r="L39" i="2"/>
  <c r="V48" i="2" s="1"/>
  <c r="L36" i="2"/>
  <c r="V45" i="2" s="1"/>
  <c r="L40" i="2"/>
  <c r="V49" i="2" s="1"/>
  <c r="L30" i="2"/>
  <c r="V39" i="2" s="1"/>
  <c r="L31" i="2"/>
  <c r="V40" i="2" s="1"/>
  <c r="L32" i="2"/>
  <c r="V41" i="2" s="1"/>
  <c r="L41" i="2"/>
  <c r="V50" i="2" s="1"/>
  <c r="L42" i="2"/>
  <c r="V53" i="2" s="1"/>
  <c r="L43" i="2"/>
  <c r="V54" i="2" s="1"/>
  <c r="L28" i="2"/>
  <c r="V37" i="2" s="1"/>
  <c r="L44" i="2"/>
  <c r="V55" i="2" s="1"/>
  <c r="L37" i="2"/>
  <c r="V46" i="2" s="1"/>
  <c r="L33" i="2"/>
  <c r="L34" i="2"/>
  <c r="L45" i="2"/>
  <c r="V56" i="2" s="1"/>
  <c r="V47" i="2"/>
  <c r="V42" i="2"/>
  <c r="V38" i="2"/>
  <c r="I69" i="2"/>
  <c r="Z55" i="2" s="1"/>
  <c r="L56" i="2"/>
  <c r="Y40" i="2" s="1"/>
  <c r="L65" i="2"/>
  <c r="Y49" i="2" s="1"/>
  <c r="K55" i="2"/>
  <c r="X39" i="2" s="1"/>
  <c r="K64" i="2"/>
  <c r="X48" i="2" s="1"/>
  <c r="L53" i="2"/>
  <c r="Y37" i="2" s="1"/>
  <c r="L57" i="2"/>
  <c r="Y41" i="2" s="1"/>
  <c r="L66" i="2"/>
  <c r="Y50" i="2" s="1"/>
  <c r="K56" i="2"/>
  <c r="X40" i="2" s="1"/>
  <c r="K65" i="2"/>
  <c r="X49" i="2" s="1"/>
  <c r="K53" i="2"/>
  <c r="X37" i="2" s="1"/>
  <c r="L62" i="2"/>
  <c r="Y46" i="2" s="1"/>
  <c r="L58" i="2"/>
  <c r="Y42" i="2" s="1"/>
  <c r="L67" i="2"/>
  <c r="Y53" i="2" s="1"/>
  <c r="K57" i="2"/>
  <c r="X41" i="2" s="1"/>
  <c r="K66" i="2"/>
  <c r="X50" i="2" s="1"/>
  <c r="K59" i="2"/>
  <c r="L59" i="2"/>
  <c r="L68" i="2"/>
  <c r="Y54" i="2" s="1"/>
  <c r="K58" i="2"/>
  <c r="X42" i="2" s="1"/>
  <c r="K67" i="2"/>
  <c r="X53" i="2" s="1"/>
  <c r="L61" i="2"/>
  <c r="Y45" i="2" s="1"/>
  <c r="L69" i="2"/>
  <c r="Y55" i="2" s="1"/>
  <c r="K68" i="2"/>
  <c r="X54" i="2" s="1"/>
  <c r="L70" i="2"/>
  <c r="Y56" i="2" s="1"/>
  <c r="K69" i="2"/>
  <c r="X55" i="2" s="1"/>
  <c r="L54" i="2"/>
  <c r="Y38" i="2" s="1"/>
  <c r="L63" i="2"/>
  <c r="Y47" i="2" s="1"/>
  <c r="L71" i="2"/>
  <c r="Y57" i="2" s="1"/>
  <c r="K62" i="2"/>
  <c r="X46" i="2" s="1"/>
  <c r="K70" i="2"/>
  <c r="X56" i="2" s="1"/>
  <c r="L64" i="2"/>
  <c r="Y48" i="2" s="1"/>
  <c r="K54" i="2"/>
  <c r="X38" i="2" s="1"/>
  <c r="K63" i="2"/>
  <c r="X47" i="2" s="1"/>
  <c r="L55" i="2"/>
  <c r="Y39" i="2" s="1"/>
  <c r="K71" i="2"/>
  <c r="X57" i="2" s="1"/>
  <c r="K61" i="2"/>
  <c r="X45" i="2" s="1"/>
  <c r="I61" i="2"/>
  <c r="I71" i="2"/>
  <c r="Z57" i="2" s="1"/>
  <c r="I67" i="2"/>
  <c r="Z53" i="2" s="1"/>
  <c r="K43" i="2"/>
  <c r="U54" i="2" s="1"/>
  <c r="K33" i="2"/>
  <c r="U42" i="2" s="1"/>
  <c r="K36" i="2"/>
  <c r="U45" i="2" s="1"/>
  <c r="K44" i="2"/>
  <c r="U55" i="2" s="1"/>
  <c r="K34" i="2"/>
  <c r="K28" i="2"/>
  <c r="U37" i="2" s="1"/>
  <c r="K37" i="2"/>
  <c r="U46" i="2" s="1"/>
  <c r="K45" i="2"/>
  <c r="U56" i="2" s="1"/>
  <c r="K38" i="2"/>
  <c r="U47" i="2" s="1"/>
  <c r="K46" i="2"/>
  <c r="U57" i="2" s="1"/>
  <c r="K39" i="2"/>
  <c r="U48" i="2" s="1"/>
  <c r="K29" i="2"/>
  <c r="U38" i="2" s="1"/>
  <c r="K40" i="2"/>
  <c r="U49" i="2" s="1"/>
  <c r="K30" i="2"/>
  <c r="U39" i="2" s="1"/>
  <c r="K41" i="2"/>
  <c r="U50" i="2" s="1"/>
  <c r="K31" i="2"/>
  <c r="U40" i="2" s="1"/>
  <c r="K42" i="2"/>
  <c r="U53" i="2" s="1"/>
  <c r="K32" i="2"/>
  <c r="U41" i="2" s="1"/>
  <c r="I64" i="2"/>
  <c r="I65" i="2"/>
  <c r="L4" i="2"/>
  <c r="L5" i="2"/>
  <c r="I3" i="2"/>
  <c r="T37" i="2" s="1"/>
  <c r="K4" i="2"/>
  <c r="R38" i="2" s="1"/>
  <c r="L6" i="2"/>
  <c r="S40" i="2" s="1"/>
  <c r="K5" i="2"/>
  <c r="R39" i="2" s="1"/>
  <c r="L7" i="2"/>
  <c r="K9" i="2"/>
  <c r="K6" i="2"/>
  <c r="R40" i="2" s="1"/>
  <c r="L8" i="2"/>
  <c r="K7" i="2"/>
  <c r="R41" i="2" s="1"/>
  <c r="L9" i="2"/>
  <c r="K8" i="2"/>
  <c r="R42" i="2" s="1"/>
  <c r="L3" i="2"/>
  <c r="K3" i="2"/>
  <c r="R37" i="2" s="1"/>
  <c r="L19" i="2"/>
  <c r="S53" i="2" s="1"/>
  <c r="K20" i="2"/>
  <c r="R54" i="2" s="1"/>
  <c r="L20" i="2"/>
  <c r="S54" i="2" s="1"/>
  <c r="K21" i="2"/>
  <c r="R55" i="2" s="1"/>
  <c r="L21" i="2"/>
  <c r="S55" i="2" s="1"/>
  <c r="K22" i="2"/>
  <c r="R56" i="2" s="1"/>
  <c r="K19" i="2"/>
  <c r="R53" i="2" s="1"/>
  <c r="L22" i="2"/>
  <c r="S56" i="2" s="1"/>
  <c r="K23" i="2"/>
  <c r="R58" i="2" s="1"/>
  <c r="L23" i="2"/>
  <c r="S58" i="2" s="1"/>
  <c r="K24" i="2"/>
  <c r="R59" i="2" s="1"/>
  <c r="L24" i="2"/>
  <c r="S59" i="2" s="1"/>
  <c r="K25" i="2"/>
  <c r="L25" i="2"/>
  <c r="I68" i="2"/>
  <c r="L74" i="2"/>
  <c r="Y59" i="2" s="1"/>
  <c r="K74" i="2"/>
  <c r="X59" i="2" s="1"/>
  <c r="L73" i="2"/>
  <c r="Y58" i="2" s="1"/>
  <c r="K73" i="2"/>
  <c r="X58" i="2" s="1"/>
  <c r="L49" i="2"/>
  <c r="V59" i="2" s="1"/>
  <c r="L50" i="2"/>
  <c r="L48" i="2"/>
  <c r="V58" i="2" s="1"/>
  <c r="K50" i="2"/>
  <c r="K48" i="2"/>
  <c r="U58" i="2" s="1"/>
  <c r="K49" i="2"/>
  <c r="U59" i="2" s="1"/>
  <c r="I66" i="2"/>
  <c r="I70" i="2"/>
  <c r="Z56" i="2" s="1"/>
  <c r="I15" i="2"/>
  <c r="T50" i="2" s="1"/>
  <c r="L15" i="2"/>
  <c r="S50" i="2" s="1"/>
  <c r="L10" i="2"/>
  <c r="S45" i="2" s="1"/>
  <c r="L16" i="2"/>
  <c r="K10" i="2"/>
  <c r="R45" i="2" s="1"/>
  <c r="K11" i="2"/>
  <c r="R46" i="2" s="1"/>
  <c r="K12" i="2"/>
  <c r="R47" i="2" s="1"/>
  <c r="L13" i="2"/>
  <c r="S48" i="2" s="1"/>
  <c r="L11" i="2"/>
  <c r="S46" i="2" s="1"/>
  <c r="K13" i="2"/>
  <c r="R48" i="2" s="1"/>
  <c r="L12" i="2"/>
  <c r="S47" i="2" s="1"/>
  <c r="K14" i="2"/>
  <c r="R49" i="2" s="1"/>
  <c r="K15" i="2"/>
  <c r="R50" i="2" s="1"/>
  <c r="L14" i="2"/>
  <c r="S49" i="2" s="1"/>
  <c r="K16" i="2"/>
  <c r="I63" i="2"/>
  <c r="I12" i="2"/>
  <c r="T47" i="2" s="1"/>
  <c r="I16" i="2"/>
  <c r="I37" i="2"/>
  <c r="W46" i="2" s="1"/>
  <c r="I45" i="2"/>
  <c r="W56" i="2" s="1"/>
  <c r="I38" i="2"/>
  <c r="W47" i="2" s="1"/>
  <c r="I36" i="2"/>
  <c r="W45" i="2" s="1"/>
  <c r="I39" i="2"/>
  <c r="W48" i="2" s="1"/>
  <c r="I40" i="2"/>
  <c r="W49" i="2" s="1"/>
  <c r="I44" i="2"/>
  <c r="W55" i="2" s="1"/>
  <c r="I41" i="2"/>
  <c r="W50" i="2" s="1"/>
  <c r="I42" i="2"/>
  <c r="W53" i="2" s="1"/>
  <c r="I43" i="2"/>
  <c r="W54" i="2" s="1"/>
  <c r="I46" i="2"/>
  <c r="W57" i="2" s="1"/>
  <c r="Q57" i="2" s="1"/>
  <c r="O57" i="2" s="1"/>
  <c r="I58" i="2"/>
  <c r="Z42" i="2" s="1"/>
  <c r="I14" i="2"/>
  <c r="T49" i="2" s="1"/>
  <c r="H75" i="2"/>
  <c r="J75" i="2" s="1"/>
  <c r="K75" i="2" s="1"/>
  <c r="I10" i="2"/>
  <c r="T45" i="2" s="1"/>
  <c r="I11" i="2"/>
  <c r="T46" i="2" s="1"/>
  <c r="I13" i="2"/>
  <c r="T48" i="2" s="1"/>
  <c r="I75" i="2"/>
  <c r="I73" i="2"/>
  <c r="Z58" i="2" s="1"/>
  <c r="I74" i="2"/>
  <c r="Z59" i="2" s="1"/>
  <c r="Z54" i="2"/>
  <c r="I49" i="2"/>
  <c r="W59" i="2" s="1"/>
  <c r="I48" i="2"/>
  <c r="W58" i="2" s="1"/>
  <c r="I50" i="2"/>
  <c r="I57" i="2"/>
  <c r="Z41" i="2" s="1"/>
  <c r="I53" i="2"/>
  <c r="Z37" i="2" s="1"/>
  <c r="I54" i="2"/>
  <c r="Z38" i="2" s="1"/>
  <c r="I59" i="2"/>
  <c r="I55" i="2"/>
  <c r="Z39" i="2" s="1"/>
  <c r="I56" i="2"/>
  <c r="Z40" i="2" s="1"/>
  <c r="I33" i="2"/>
  <c r="W42" i="2" s="1"/>
  <c r="I29" i="2"/>
  <c r="W38" i="2" s="1"/>
  <c r="I34" i="2"/>
  <c r="I30" i="2"/>
  <c r="W39" i="2" s="1"/>
  <c r="I32" i="2"/>
  <c r="W41" i="2" s="1"/>
  <c r="I28" i="2"/>
  <c r="W37" i="2" s="1"/>
  <c r="I31" i="2"/>
  <c r="W40" i="2" s="1"/>
  <c r="I19" i="2"/>
  <c r="T53" i="2" s="1"/>
  <c r="I24" i="2"/>
  <c r="T59" i="2" s="1"/>
  <c r="I20" i="2"/>
  <c r="T54" i="2" s="1"/>
  <c r="I21" i="2"/>
  <c r="T55" i="2" s="1"/>
  <c r="I22" i="2"/>
  <c r="T56" i="2" s="1"/>
  <c r="I25" i="2"/>
  <c r="I23" i="2"/>
  <c r="T58" i="2" s="1"/>
  <c r="I5" i="2"/>
  <c r="T39" i="2" s="1"/>
  <c r="I7" i="2"/>
  <c r="T41" i="2" s="1"/>
  <c r="I6" i="2"/>
  <c r="T40" i="2" s="1"/>
  <c r="I8" i="2"/>
  <c r="T42" i="2" s="1"/>
  <c r="I4" i="2"/>
  <c r="T38" i="2" s="1"/>
  <c r="I9" i="2"/>
  <c r="P57" i="2" l="1"/>
  <c r="M6" i="2"/>
  <c r="M4" i="2"/>
  <c r="S38" i="2"/>
  <c r="M8" i="2"/>
  <c r="S42" i="2"/>
  <c r="M7" i="2"/>
  <c r="S41" i="2"/>
  <c r="M3" i="2"/>
  <c r="S37" i="2"/>
  <c r="M5" i="2"/>
  <c r="S39" i="2"/>
  <c r="L75" i="2"/>
  <c r="Q56" i="2"/>
  <c r="O56" i="2" s="1"/>
  <c r="Q38" i="2"/>
  <c r="O38" i="2" s="1"/>
  <c r="Q59" i="2"/>
  <c r="Q42" i="2"/>
  <c r="O42" i="2" s="1"/>
  <c r="Q55" i="2"/>
  <c r="O55" i="2" s="1"/>
  <c r="Q53" i="2"/>
  <c r="O53" i="2" s="1"/>
  <c r="Q58" i="2"/>
  <c r="Q54" i="2"/>
  <c r="O54" i="2" s="1"/>
  <c r="Q40" i="2"/>
  <c r="O40" i="2" s="1"/>
  <c r="Q41" i="2"/>
  <c r="O41" i="2" s="1"/>
  <c r="Q37" i="2"/>
  <c r="O37" i="2" s="1"/>
  <c r="Q39" i="2"/>
  <c r="O39" i="2" s="1"/>
  <c r="Z50" i="2"/>
  <c r="Q50" i="2" s="1"/>
  <c r="O50" i="2" s="1"/>
  <c r="Z46" i="2"/>
  <c r="Q46" i="2" s="1"/>
  <c r="O46" i="2" s="1"/>
  <c r="Z47" i="2"/>
  <c r="Q47" i="2" s="1"/>
  <c r="O47" i="2" s="1"/>
  <c r="Z48" i="2"/>
  <c r="Q48" i="2" s="1"/>
  <c r="O48" i="2" s="1"/>
  <c r="Z49" i="2"/>
  <c r="Q49" i="2" s="1"/>
  <c r="O49" i="2" s="1"/>
  <c r="Z45" i="2"/>
  <c r="Q45" i="2" s="1"/>
  <c r="O45" i="2" s="1"/>
  <c r="P50" i="2" l="1"/>
  <c r="P49" i="2"/>
  <c r="P55" i="2"/>
  <c r="O59" i="2"/>
  <c r="P59" i="2"/>
  <c r="P38" i="2"/>
  <c r="P47" i="2"/>
  <c r="P53" i="2"/>
  <c r="O58" i="2"/>
  <c r="P58" i="2"/>
  <c r="P54" i="2"/>
  <c r="P46" i="2"/>
  <c r="P41" i="2"/>
  <c r="P56" i="2"/>
  <c r="P42" i="2"/>
  <c r="P45" i="2"/>
  <c r="P48" i="2"/>
  <c r="P40" i="2"/>
  <c r="P37" i="2"/>
  <c r="P39" i="2"/>
</calcChain>
</file>

<file path=xl/comments1.xml><?xml version="1.0" encoding="utf-8"?>
<comments xmlns="http://schemas.openxmlformats.org/spreadsheetml/2006/main">
  <authors>
    <author>Zach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>QzE2SDExRk8yfFBpY3R1cmUgMnxWbXBEUkRBeE1EQUVBd0lCQUFBQUFBQUFBQUFBQUFDQUFBQUFBQU1BRlFBQUFFTm9aVzFFY21GM0lERTBMakF1TUM0eE1UY0lBQk1BQUFCVmJuUnBkR3hsWkNCRWIyTjFiV1Z1ZEFRQ0VBQ3o0OVlBREoyK0FFeHNlQUV1V1pnQkFRa0lBQUFBVndNQUFDMEFBZ2tJQUFEQUlRQUF3TFVDRFFnQkFBRUlCd0VBQVRvRUFRQUJPd1FCQUFCRkJBRUFBVHdFQVFBQVNnUUJBQUFNQmdFQUFROEdBUUFCRFFZQkFBQkNCQUVBQUVNRUFRQUFSQVFCQUFBT0NBSUFiMFl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BQmdERUpBQUFFQWhBQUFBQUFBQUFBQUFBRjZBRUNrbGVpUnhZSUJBQUFBQ1FBR0FnRUFBQUFKQUFaQ0FBQUVBZ0NBQUVBRHdnQ0FBRUFBNEFIQ1FBQUJBSVFBTFBqMWdBTW5iNEFUR3g0QVM1Wm1BRUtBQUlBaEJFRWdBZ0pBQUFBQWdnQUFFQUJBZXlrMndBS0FBSUFnaEVBQUFTQUNRa0FBQUFDQ0FBQVFCOEI3S1RiQUFvQUFnQ0RFVGNFQVFBQkFBQUVnQW9KQUFBQUFnZ0FBRUF1QVFDZzlRQUtBQUlBaFJFM0JBRUFBUUFBQklBTENRQUFBQUlJQUFCQUh3RVRtdzhCQ2dBQ0FJWVJBQUFFZ0F3SkFBQUFBZ2dBQUVBQkFST2JEd0VLQUFJQWh4RUFBQVNBRFFrQUFBQUNDQUFBUVBJQUFLRDFBQW9BQWdDSUVUY0VBUUFCQUFBRWdBNEpBQUFBQWdnQVFJVW9BVEFqTEFFS0FBSUFqeEVDQkFJQUNBQXJCQUlBQUFCSUJBQUFOd1FCQUFFR2dBQUFBQUFBQWdnQXBtc3NBY2s4S0FFRUFoQUFVZllqQWNrOEtBRkFoU3dCbGdrd0FTTUlBUUFBQWdjQ0FBQUFBQWNOQUFFQUFBQURBR0FBeUFBQUFFOEFBQUFBQklBUENRQUFBQUlJQUFCQUVBRmh4VDBCQ2dBQ0FKQVJBQUFFZ0JBSkFBQUFBZ2dBdi9yM0FEQWpMQUVLQUFJQWtSRUFBQVNBRVFrQUFBQUNDQUFBUUJBQlljVmJBUW9BQWdDV0VUY0VBUUFCQUFBRWdCSUpBQUFBQWdnQW9uTGJBSEJvTlFFS0FBSUFtQkVDQkFJQUNBQXJCQUlBQUFCSUJBQUFOd1FCQUFFR2dBQUFBQUFBQWdnQUNGbmZBQW1DTVFFRUFoQUFzK1BXQUFtQ01RR2ljdDhBMWs0NUFTTUlBUUFBQWdjQ0FBQUFBQWNOQUFFQUFBQURBR0FBeUFBQUFFOEFBQUFBQklBVENRQUFBQUlJQUJNN0tnRmh4V29CQ2dBQ0FKb1JBQUFFZ0JRSkFBQUFBZ2dBSmpaRUFXSEZXd0VLQUFJQW5CRTNCQUVBQVFBQUJJQVZDUUFBQUFJSUFEa3hYZ0ZoeFdvQkNnQUNBSjBSTndRQkFBRUFBQVNBRmdrQUFBQUNDQUE1TVY0QlljV0lBUW9BQWdDZUVRQUFCSUFYQ1FBQUFBSUlBQ1kyUkFGaHhaY0JDZ0FDQUo4Uk53UUJBQUVBQUFTQUdBa0FBQUFDQ0FBVE95b0JZY1dJQVFvQUFnQ2dFVGNFQVFBQkFBQUVnQmtKQUFBQUFnZ0FUQ3g0QVdIRmx3RUtBQUlBcHhFM0JBRUFBUUFBQklBYUNRQUFBQUlJQUFCQThnRFpxY0VBQ2dBQ0FLa1JBZ1FDQUFrQUt3UUNBQUFBU0FRQUFEY0VBUUFCQm9BQUFBQUFBQUlJQUdZbTlnQU1uYjRBQkFJUUFPN083UUFNbmI0QVppYjJBTXk0eEFBakNBRUFBQUlIQWdBQUFBQUhEUUFCQUFBQUF3QmdBTWdBQUFCR0FBQUFBQVdBR3drQUFBb0FBZ0NKRVFRR0JBQUlDUUFBQlFZRUFBa0pBQUFBQmdJQUFnQURCZ0lBQVFBTEJoQUFJQWtBQUM4SkFBQUFBQUFBSEFrQUFBQUFCWUFjQ1FBQUNnQUNBSW9SQkFZRUFBa0pBQUFGQmdRQUNna0FBQW9HQVFBQkFBQUZnQjBKQUFBS0FBSUFpeEVFQmdRQUNna0FBQVVHQkFBTENRQUFBQVlDQUFJQUF3WUNBQUVBQ3dZUUFCd0pBQUFBQUFBQUlRa0FBQjRKQUFBQUFBV0FIZ2tBQUFvQUFnQ01FUVFHQkFBTENRQUFCUVlFQUF3SkFBQUtCZ0VBQVFBQUJZQWZDUUFBQ2dBQ0FJMFJCQVlFQUF3SkFBQUZCZ1FBRFFrQUFBQUdBZ0FDQUFNR0FnQUJBQXNHRUFBZUNRQUFKQWtBQUFBQUFBQWdDUUFBQUFBRmdDQUpBQUFLQUFJQWpoRUVCZ1FBRFFrQUFBVUdCQUFJQ1FBQUNnWUJBQUVBQUFXQUlRa0FBQW9BQWdDU0VRUUdCQUFMQ1FBQUJRWUVBQTRKQUFBS0JnRUFBUUFBQllBaUNRQUFDZ0FDQUpNUkJBWUVBQTRKQUFBRkJnUUFEd2tBQUFvR0FRQUJBQUFGZ0NNSkFBQUtBQUlBbEJFRUJnUUFEd2tBQUFVR0JBQVFDUUFBQ2dZQkFBRUFBQVdBSkFrQUFBb0FBZ0NWRVFRR0JBQVFDUUFBQlFZRUFBd0pBQUFLQmdFQUFRQUFCWUFsQ1FBQUNnQUNBSmNSQkFZRUFBOEpBQUFGQmdRQUVRa0FBQUFHQWdBQ0FBTUdBZ0FDQUFzR0VBQWpDUUFBSWdrQUFDY0pBQUFBQUFBQUFBQUZnQ1lKQUFBS0FBSUFtUkVFQmdRQUVBa0FBQVVHQkFBU0NRQUFBQVlDQUFJQUFBQUZnQ2NKQUFBS0FBSUFteEVFQmdRQUVRa0FBQVVHQkFBVENRQUFDZ1lCQUFFQUFBV0FLQWtBQUFvQUFnQ2hFUVFHQkFBVENRQUFCUVlFQUJRSkFBQUFCZ0lBQWdBREJnSUFBUUFMQmhBQUxRa0FBQ2NKQUFBQUFBQUFLUWtBQUFBQUJZQXBDUUFBQ2dBQ0FLSVJCQVlFQUJRSkFBQUZCZ1FBRlFrQUFBb0dBUUFCQUFBRmdDb0pBQUFLQUFJQW94RUVCZ1FBRlFrQUFBVUdCQUFXQ1FBQUFBWUNBQUlBQXdZQ0FBRUFDd1lRQUNrSkFBQUFBQUFBTGdrQUFDc0pBQUFBQUFXQUt3a0FBQW9BQWdDa0VRUUdCQUFXQ1FBQUJRWUVBQmNKQUFBS0JnRUFBUUFBQllBc0NRQUFDZ0FDQUtVUkJBWUVBQmNKQUFBRkJnUUFHQWtBQUFBR0FnQUNBQU1HQWdBQkFBc0dFQUFyQ1FBQUFBQUFBQUFBQUFBdENRQUFBQUFGZ0MwSkFBQUtBQUlBcGhFRUJnUUFHQWtBQUFVR0JBQVRDUUFBQ2dZQkFBRUFBQVdBTGdrQUFBb0FBZ0NvRVFRR0JBQVdDUUFBQlFZRUFCa0pBQUFLQmdFQUFRQUFCWUF2Q1FBQUNnQUNBS29SQkFZRUFBZ0pBQUFGQmdRQUdna0FBQW9HQVFBQkFBQUFBQUFBQUFBQUFBPT0=</t>
        </r>
      </text>
    </comment>
    <comment ref="C3" authorId="0" shapeId="0">
      <text>
        <r>
          <rPr>
            <sz val="9"/>
            <color indexed="81"/>
            <rFont val="Tahoma"/>
            <family val="2"/>
          </rPr>
          <t>QzE2SDExRk8yfFBpY3R1cmUgNHxWbXBEUkRBeE1EQUVBd0lCQUFBQUFBQUFBQUFBQUFDQUFBQUFBQU1BRlFBQUFFTm9aVzFFY21GM0lERTBMakF1TUM0eE1UY0lBQk1BQUFCVmJuUnBkR3hsWkNCRWIyTjFiV1Z1ZEFRQ0VBQ3o0OVlBQzUyK0FFeHNlQUV1V1pnQkFRa0lBQUFBVndNQUFDMEFBZ2tJQUFEQUlRQUF3TFVDRFFnQkFBRUlCd0VBQVRvRUFRQUJPd1FCQUFCRkJBRUFBVHdFQVFBQVNnUUJBQUFNQmdFQUFROEdBUUFCRFFZQkFBQkNCQUVBQUVNRUFRQUFSQVFCQUFBT0NBSUFyMEl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BQmdNRUJBQUFFQWhBQUFBQUFBQUFBQUFBWUVSSUN1ZkRFUXhZSUJBQUFBQ1FBR0FnRUFBQUFKQUFaQ0FBQUVBZ0NBQUVBRHdnQ0FBRUFBNENYQVFBQUJBSVFBTFBqMWdBTG5iNEFUR3g0QVM1Wm1BRUtBQUlBTVFNRWdKZ0JBQUFBQWdnQUFFQUJBZXlrMndBS0FBSUFMd00zQkFFQUFRQUFCSUNaQVFBQUFBSUlBQUJBSHdIc3BOc0FDZ0FDQURBREFBQUVnSm9CQUFBQUFnZ0FBRUF1QVFDZzlRQUtBQUlBTWdNM0JBRUFBUUFBQklDYkFRQUFBQUlJQUFCQUh3RVRtdzhCQ2dBQ0FETURBQUFFZ0p3QkFBQUFBZ2dBQUVBQkFST2JEd0VLQUFJQU5BTUFBQVNBblFFQUFBQUNDQUFBUVBJQUFLRDFBQW9BQWdBMUF6Y0VBUUFCQUFBRWdKNEJBQUFBQWdnQVFJVW9BVEFqTEFFS0FBSUFQQU1DQkFJQUNBQXJCQUlBQUFCSUJBQUFOd1FCQUFFR2dBQUFBQUFBQWdnQXBtc3NBY2s4S0FFRUFoQUFVZllqQWNrOEtBRkFoU3dCbGdrd0FTTUlBUUFBQWdjQ0FBQUFBQWNOQUFFQUFBQURBR0FBeUFBQUFFOEFBQUFBQklDZkFRQUFBQUlJQUFCQUVBRmh4VDBCQ2dBQ0FEMERBQUFFZ0tBQkFBQUFBZ2dBdi9yM0FEQWpMQUVLQUFJQVBnTUFBQVNBb1FFQUFBQUNDQUFBUUJBQlljVmJBUW9BQWdCREF6Y0VBUUFCQUFBRWdLSUJBQUFBQWdnQW9uTGJBSEJvTlFFS0FBSUFSUU1DQkFJQUNBQXJCQUlBQUFCSUJBQUFOd1FCQUFFR2dBQUFBQUFBQWdnQUNGbmZBQW1DTVFFRUFoQUFzK1BXQUFtQ01RR2ljdDhBMWs0NUFTTUlBUUFBQWdjQ0FBQUFBQWNOQUFFQUFBQURBR0FBeUFBQUFFOEFBQUFBQklDakFRQUFBQUlJQUJNN0tnRmh4V29CQ2dBQ0FFY0RBQUFFZ0tRQkFBQUFBZ2dBSmpaRUFXSEZXd0VLQUFJQVNRTTNCQUVBQVFBQUJJQ2xBUUFBQUFJSUFEa3hYZ0ZoeFdvQkNnQUNBRW9ETndRQkFBRUFBQVNBcGdFQUFBQUNDQUE1TVY0QlljV0lBUW9BQWdCTEF3QUFCSUNuQVFBQUFBSUlBQ1kyUkFGaHhaY0JDZ0FDQUV3RE53UUJBQUVBQUFTQXFBRUFBQUFDQ0FBVE95b0JZY1dJQVFvQUFnQk5BemNFQVFBQkFBQUVnS2tCQUFBQUFnZ0FUQ3g0QVdIRmx3RUtBQUlBVkFNM0JBRUFBUUFBQklDcUFRQUFBQUlJQUFCQUxnSFlxY0VBQ2dBQ0FGWURBZ1FDQUFrQUt3UUNBQUFBU0FRQUFEY0VBUUFCQm9BQUFBQUFBQUlJQUdZbU1nRUxuYjRBQkFJUUFPN09LUUVMbmI0QVppWXlBY3U0eEFBakNBRUFBQUlIQWdBQUFBQUhEUUFCQUFBQUF3QmdBTWdBQUFCR0FBQUFBQVdBcXdFQUFBb0FBZ0EyQXdRR0JBQ1lBUUFBQlFZRUFKa0JBQUFBQmdJQUFnQURCZ0lBQVFBTEJoQUFzQUVBQUFBQUFBQy9BUUFBckFFQUFBQUFCWUNzQVFBQUNnQUNBRGNEQkFZRUFKa0JBQUFGQmdRQW1nRUFBQW9HQVFBQkFBQUZnSzBCQUFBS0FBSUFPQU1FQmdRQW1nRUFBQVVHQkFDYkFRQUFBQVlDQUFJQUF3WUNBQUVBQ3dZUUFLd0JBQUFBQUFBQXNRRUFBSzRCQUFBQUFBV0FyZ0VBQUFvQUFnQTVBd1FHQkFDYkFRQUFCUVlFQUp3QkFBQUtCZ0VBQVFBQUJZQ3ZBUUFBQ2dBQ0FEb0RCQVlFQUp3QkFBQUZCZ1FBblFFQUFBQUdBZ0FDQUFNR0FnQUJBQXNHRUFDdUFRQUF0QUVBQUFBQUFBQ3dBUUFBQUFBRmdMQUJBQUFLQUFJQU93TUVCZ1FBblFFQUFBVUdCQUNZQVFBQUNnWUJBQUVBQUFXQXNRRUFBQW9BQWdBL0F3UUdCQUNiQVFBQUJRWUVBSjRCQUFBS0JnRUFBUUFBQllDeUFRQUFDZ0FDQUVBREJBWUVBSjRCQUFBRkJnUUFud0VBQUFvR0FRQUJBQUFGZ0xNQkFBQUtBQUlBUVFNRUJnUUFud0VBQUFVR0JBQ2dBUUFBQ2dZQkFBRUFBQVdBdEFFQUFBb0FBZ0JDQXdRR0JBQ2dBUUFBQlFZRUFKd0JBQUFLQmdFQUFRQUFCWUMxQVFBQUNnQUNBRVFEQkFZRUFKOEJBQUFGQmdRQW9RRUFBQUFHQWdBQ0FBTUdBZ0FDQUFzR0VBQ3pBUUFBc2dFQUFMY0JBQUFBQUFBQUFBQUZnTFlCQUFBS0FBSUFSZ01FQmdRQW9BRUFBQVVHQkFDaUFRQUFBQVlDQUFJQUFBQUZnTGNCQUFBS0FBSUFTQU1FQmdRQW9RRUFBQVVHQkFDakFRQUFDZ1lCQUFFQUFBV0F1QUVBQUFvQUFnQk9Bd1FHQkFDakFRQUFCUVlFQUtRQkFBQUFCZ0lBQWdBREJnSUFBUUFMQmhBQXZRRUFBTGNCQUFBQUFBQUF1UUVBQUFBQUJZQzVBUUFBQ2dBQ0FFOERCQVlFQUtRQkFBQUZCZ1FBcFFFQUFBb0dBUUFCQUFBRmdMb0JBQUFLQUFJQVVBTUVCZ1FBcFFFQUFBVUdCQUNtQVFBQUFBWUNBQUlBQXdZQ0FBRUFDd1lRQUxrQkFBQUFBQUFBdmdFQUFMc0JBQUFBQUFXQXV3RUFBQW9BQWdCUkF3UUdCQUNtQVFBQUJRWUVBS2NCQUFBS0JnRUFBUUFBQllDOEFRQUFDZ0FDQUZJREJBWUVBS2NCQUFBRkJnUUFxQUVBQUFBR0FnQUNBQU1HQWdBQkFBc0dFQUM3QVFBQUFBQUFBQUFBQUFDOUFRQUFBQUFGZ0wwQkFBQUtBQUlBVXdNRUJnUUFxQUVBQUFVR0JBQ2pBUUFBQ2dZQkFBRUFBQVdBdmdFQUFBb0FBZ0JWQXdRR0JBQ21BUUFBQlFZRUFLa0JBQUFLQmdFQUFRQUFCWUMvQVFBQUNnQUNBRmNEQkFZRUFKa0JBQUFGQmdRQXFnRUFBQW9HQVFBQkFBQUFBQUFBQUFBQUFBPT0=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>QzE2SDExQ2xPMnxQaWN0dXJlIDZ8Vm1wRFJEQXhNREFFQXdJQkFBQUFBQUFBQUFBQUFBQ0FBQUFBQUFNQUZRQUFBRU5vWlcxRWNtRjNJREUwTGpBdU1DNHhNVGNJQUJNQUFBQlZiblJwZEd4bFpDQkViMk4xYldWdWRBUUNFQUFSc2M4QTdDVGJBRXhzZUFFdVdaZ0JBUWtJQUFBQVZ3TUFBQzBBQWdrSUFBREFJUUFBd0xVQ0RRZ0JBQUVJQndFQUFUb0VBUUFCT3dRQkFBQkZCQUVBQVR3RUFRQUFTZ1FCQUFBTUJnRUFBUThHQVFBQkRRWUJBQUJDQkFFQUFFTUVBUUFBUkFRQkFBQU9DQUlBcjBJ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QUJnR0VDQUFBRUFoQUFBQUFBQUFBQUFBQVlFUklDdWZERVF4WUlCQUFBQUNRQUdBZ0VBQUFBSkFBWkNBQUFFQWdDQUFFQUR3Z0NBQUVBQTRBM0FnQUFCQUlRQUJHeHp3RHNKTnNBVEd4NEFTNVptQUVLQUFJQUdRUUVnRGdDQUFBQUFnZ0FBRUFCQWV5azJ3QUtBQUlBRndRM0JBRUFBUUFBQklBNUFnQUFBQUlJQUFCQUh3SHNwTnNBQ2dBQ0FCZ0VOd1FCQUFFQUFBU0FPZ0lBQUFBQ0NBQUFRQzRCQUtEMUFBb0FBZ0FhQkRjRUFRQUJBQUFFZ0RzQ0FBQUFBZ2dBQUVBZkFST2JEd0VLQUFJQUd3UUFBQVNBUEFJQUFBQUNDQUFBUUFFQkU1c1BBUW9BQWdBY0JBQUFCSUE5QWdBQUFBSUlBQUJBOGdBQW9QVUFDZ0FDQUIwRUFBQUVnRDRDQUFBQUFnZ0FRSVVvQVRBakxBRUtBQUlBSkFRQ0JBSUFDQUFyQkFJQUFBQklCQUFBTndRQkFBRUdnQUFBQUFBQUFnZ0FwbXNzQWNrOEtBRUVBaEFBVWZZakFjazhLQUZBaFN3Qmxna3dBU01JQVFBQUFnY0NBQUFBQUFjTkFBRUFBQUFEQUdBQXlBQUFBRThBQUFBQUJJQS9BZ0FBQUFJSUFBQkFFQUZoeFQwQkNnQUNBQ1VFQUFBRWdFQUNBQUFBQWdnQXYvcjNBREFqTEFFS0FBSUFKZ1FBQUFTQVFRSUFBQUFDQ0FBQVFCQUJZY1ZiQVFvQUFnQXJCRGNFQVFBQkFBQUVnRUlDQUFBQUFnZ0FvbkxiQUhCb05RRUtBQUlBTFFRQ0JBSUFDQUFyQkFJQUFBQklCQUFBTndRQkFBRUdnQUFBQUFBQUFnZ0FDRm5mQUFtQ01RRUVBaEFBcytQV0FBbUNNUUdpY3Q4QTFrNDVBU01JQVFBQUFnY0NBQUFBQUFjTkFBRUFBQUFEQUdBQXlBQUFBRThBQUFBQUJJQkRBZ0FBQUFJSUFCTTdLZ0ZoeFdvQkNnQUNBQzhFQUFBRWdFUUNBQUFBQWdnQUpqWkVBV0hGV3dFS0FBSUFNUVEzQkFFQUFRQUFCSUJGQWdBQUFBSUlBRGt4WGdGaHhXb0JDZ0FDQURJRU53UUJBQUVBQUFTQVJnSUFBQUFDQ0FBNU1WNEJZY1dJQVFvQUFnQXpCQUFBQklCSEFnQUFBQUlJQUNZMlJBRmh4WmNCQ2dBQ0FEUUVOd1FCQUFFQUFBU0FTQUlBQUFBQ0NBQVRPeW9CWWNXSUFRb0FBZ0ExQkRjRUFRQUJBQUFFZ0VrQ0FBQUFBZ2dBVEN4NEFXSEZsd0VLQUFJQVBBUTNCQUVBQVFBQUJJQktBZ0FBQUFJSUFBQkExQUFBb1BVQUNnQUNBRDRFQWdRQ0FCRUFLd1FDQUFBQVNBUUFBRGNFQVFBQkJvQUFBQUFBQUFJSUFHWW0yQUJtQnZJQUJBSVFBQkd4endCbUJ2SUFBRURZQU9aMyt3QWpDQUVBQUFJSEFnQUFBQVVIQVFBQkFBY09BQUVBQUFBREFHQUF5QUFBQUVOc0FBQUFBQVdBU3dJQUFBb0FBZ0FlQkFRR0JBQTRBZ0FBQlFZRUFEa0NBQUFBQmdJQUFnQURCZ0lBQVFBTEJoQUFVQUlBQUFBQUFBQUFBQUFBVEFJQUFBQUFCWUJNQWdBQUNnQUNBQjhFQkFZRUFEa0NBQUFGQmdRQU9nSUFBQW9HQVFBQkFBQUZnRTBDQUFBS0FBSUFJQVFFQmdRQU9nSUFBQVVHQkFBN0FnQUFBQVlDQUFJQUF3WUNBQUVBQ3dZUUFFd0NBQUFBQUFBQVVRSUFBRTRDQUFBQUFBV0FUZ0lBQUFvQUFnQWhCQVFHQkFBN0FnQUFCUVlFQUR3Q0FBQUtCZ0VBQVFBQUJZQlBBZ0FBQ2dBQ0FDSUVCQVlFQUR3Q0FBQUZCZ1FBUFFJQUFBQUdBZ0FDQUFNR0FnQUJBQXNHRUFCT0FnQUFWQUlBQUY4Q0FBQlFBZ0FBQUFBRmdGQUNBQUFLQUFJQUl3UUVCZ1FBUFFJQUFBVUdCQUE0QWdBQUNnWUJBQUVBQUFXQVVRSUFBQW9BQWdBbkJBUUdCQUE3QWdBQUJRWUVBRDRDQUFBS0JnRUFBUUFBQllCU0FnQUFDZ0FDQUNnRUJBWUVBRDRDQUFBRkJnUUFQd0lBQUFvR0FRQUJBQUFGZ0ZNQ0FBQUtBQUlBS1FRRUJnUUFQd0lBQUFVR0JBQkFBZ0FBQ2dZQkFBRUFBQVdBVkFJQUFBb0FBZ0FxQkFRR0JBQkFBZ0FBQlFZRUFEd0NBQUFLQmdFQUFRQUFCWUJWQWdBQUNnQUNBQ3dFQkFZRUFEOENBQUFGQmdRQVFRSUFBQUFHQWdBQ0FBTUdBZ0FDQUFzR0VBQlRBZ0FBVWdJQUFGY0NBQUFBQUFBQUFBQUZnRllDQUFBS0FBSUFMZ1FFQmdRQVFBSUFBQVVHQkFCQ0FnQUFBQVlDQUFJQUFBQUZnRmNDQUFBS0FBSUFNQVFFQmdRQVFRSUFBQVVHQkFCREFnQUFDZ1lCQUFFQUFBV0FXQUlBQUFvQUFnQTJCQVFHQkFCREFnQUFCUVlFQUVRQ0FBQUFCZ0lBQWdBREJnSUFBUUFMQmhBQVhRSUFBRmNDQUFBQUFBQUFXUUlBQUFBQUJZQlpBZ0FBQ2dBQ0FEY0VCQVlFQUVRQ0FBQUZCZ1FBUlFJQUFBb0dBUUFCQUFBRmdGb0NBQUFLQUFJQU9BUUVCZ1FBUlFJQUFBVUdCQUJHQWdBQUFBWUNBQUlBQXdZQ0FBRUFDd1lRQUZrQ0FBQUFBQUFBWGdJQUFGc0NBQUFBQUFXQVd3SUFBQW9BQWdBNUJBUUdCQUJHQWdBQUJRWUVBRWNDQUFBS0JnRUFBUUFBQllCY0FnQUFDZ0FDQURvRUJBWUVBRWNDQUFBRkJnUUFTQUlBQUFBR0FnQUNBQU1HQWdBQkFBc0dFQUJiQWdBQUFBQUFBQUFBQUFCZEFnQUFBQUFGZ0YwQ0FBQUtBQUlBT3dRRUJnUUFTQUlBQUFVR0JBQkRBZ0FBQ2dZQkFBRUFBQVdBWGdJQUFBb0FBZ0E5QkFRR0JBQkdBZ0FBQlFZRUFFa0NBQUFLQmdFQUFRQUFCWUJmQWdBQUNnQUNBRDhFQkFZRUFEMENBQUFGQmdRQVNnSUFBQW9HQVFBQkFBQUFBQUFBQUFBQUFBPT0=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>QzE2SDExQ2xPMnxQaWN0dXJlIDEwfFZtcERSREF4TURBRUF3SUJBQUFBQUFBQUFBQUFBQUNBQUFBQUFBTUFGUUFBQUVOb1pXMUVjbUYzSURFMExqQXVNQzR4TVRjSUFCTUFBQUJWYm5ScGRHeGxaQ0JFYjJOMWJXVnVkQVFDRUFDejQ5WUE4Vkc1QUV4c2VBRXVXWmdCQVFrSUFBQUFWd01BQUMwQUFna0lBQURBSVFBQXdMVUNEUWdCQUFFSUJ3RUFBVG9FQVFBQk93UUJBQUJGQkFFQUFUd0VBUUFBU2dRQkFBQU1CZ0VBQVE4R0FRQUJEUVlCQUFCQ0JBRUFBRU1FQVFBQVJBUUJBQUFPQ0FJQXIwS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FCZ084Q0FBQUVBaEFBQUFBQUFBQUFBQUFZRVJJQ3VmREVReFlJQkFBQUFDUUFHQWdFQUFBQUpBQVpDQUFBRUFnQ0FBRUFEd2dDQUFFQUE0REZBZ0FBQkFJUUFMUGoxZ0R4VWJrQVRHeDRBUzVabUFFS0FBSUFqZ01FZ01ZQ0FBQUFBZ2dBQUVBQkFleWsyd0FLQUFJQWpBTUFBQVNBeHdJQUFBQUNDQUFBUUI4QjdLVGJBQW9BQWdDTkF6Y0VBUUFCQUFBRWdNZ0NBQUFBQWdnQUFFQXVBUUNnOVFBS0FBSUFqd00zQkFFQUFRQUFCSURKQWdBQUFBSUlBQUJBSHdFVG13OEJDZ0FDQUpBREFBQUVnTW9DQUFBQUFnZ0FBRUFCQVJPYkR3RUtBQUlBa1FNQUFBU0F5d0lBQUFBQ0NBQUFRUElBQUtEMUFBb0FBZ0NTQXpjRUFRQUJBQUFFZ013Q0FBQUFBZ2dBUUlVb0FUQWpMQUVLQUFJQW1RTUNCQUlBQ0FBckJBSUFBQUJJQkFBQU53UUJBQUVHZ0FBQUFBQUFBZ2dBcG1zc0FjazhLQUVFQWhBQVVmWWpBY2s4S0FGQWhTd0JsZ2t3QVNNSUFRQUFBZ2NDQUFBQUFBY05BQUVBQUFBREFHQUF5QUFBQUU4QUFBQUFCSUROQWdBQUFBSUlBQUJBRUFGaHhUMEJDZ0FDQUpvREFBQUVnTTRDQUFBQUFnZ0F2L3IzQURBakxBRUtBQUlBbXdNQUFBU0F6d0lBQUFBQ0NBQUFRQkFCWWNWYkFRb0FBZ0NnQXpjRUFRQUJBQUFFZ05BQ0FBQUFBZ2dBb25MYkFIQm9OUUVLQUFJQW9nTUNCQUlBQ0FBckJBSUFBQUJJQkFBQU53UUJBQUVHZ0FBQUFBQUFBZ2dBQ0ZuZkFBbUNNUUVFQWhBQXMrUFdBQW1DTVFHaWN0OEExazQ1QVNNSUFRQUFBZ2NDQUFBQUFBY05BQUVBQUFBREFHQUF5QUFBQUU4QUFBQUFCSURSQWdBQUFBSUlBQk03S2dGaHhXb0JDZ0FDQUtRREFBQUVnTklDQUFBQUFnZ0FKalpFQVdIRld3RUtBQUlBcGdNM0JBRUFBUUFBQklEVEFnQUFBQUlJQURreFhnRmh4V29CQ2dBQ0FLY0ROd1FCQUFFQUFBU0ExQUlBQUFBQ0NBQTVNVjRCWWNXSUFRb0FBZ0NvQXdBQUJJRFZBZ0FBQUFJSUFDWTJSQUZoeFpjQkNnQUNBS2tETndRQkFBRUFBQVNBMWdJQUFBQUNDQUFUT3lvQlljV0lBUW9BQWdDcUF6Y0VBUUFCQUFBRWdOY0NBQUFBQWdnQVRDeDRBV0hGbHdFS0FBSUFzUU0zQkFFQUFRQUFCSURZQWdBQUFBSUlBQUJBOGdEWXFjRUFDZ0FDQUxNREFnUUNBQkVBS3dRQ0FBQUFTQVFBQURjRUFRQUJCb0FBQUFBQUFBSUlBR1ltOWdCeHc4SUFCQUlRQUJHeDdRRHhVYmtBQUVEMkFISER3Z0FqQ0FFQS93RUhBUUQvQWdjQ0FBQUFCUWNCQUFNQUJ3NEFBUUFBQUFNQVlBRElBQUFBUTJ3QUFBQUFCWURaQWdBQUNnQUNBSk1EQkFZRUFNWUNBQUFGQmdRQXh3SUFBQUFHQWdBQ0FBTUdBZ0FCQUFzR0VBRGVBZ0FBN1FJQUFBQUFBQURhQWdBQUFBQUZnTm9DQUFBS0FBSUFsQU1FQmdRQXh3SUFBQVVHQkFESUFnQUFDZ1lCQUFFQUFBV0Eyd0lBQUFvQUFnQ1ZBd1FHQkFESUFnQUFCUVlFQU1rQ0FBQUFCZ0lBQWdBREJnSUFBUUFMQmhBQTJnSUFBQUFBQUFEZkFnQUEzQUlBQUFBQUJZRGNBZ0FBQ2dBQ0FKWURCQVlFQU1rQ0FBQUZCZ1FBeWdJQUFBb0dBUUFCQUFBRmdOMENBQUFLQUFJQWx3TUVCZ1FBeWdJQUFBVUdCQURMQWdBQUFBWUNBQUlBQXdZQ0FBRUFDd1lRQU53Q0FBRGlBZ0FBQUFBQUFONENBQUFBQUFXQTNnSUFBQW9BQWdDWUF3UUdCQURMQWdBQUJRWUVBTVlDQUFBS0JnRUFBUUFBQllEZkFnQUFDZ0FDQUp3REJBWUVBTWtDQUFBRkJnUUF6QUlBQUFvR0FRQUJBQUFGZ09BQ0FBQUtBQUlBblFNRUJnUUF6QUlBQUFVR0JBRE5BZ0FBQ2dZQkFBRUFBQVdBNFFJQUFBb0FBZ0NlQXdRR0JBRE5BZ0FBQlFZRUFNNENBQUFLQmdFQUFRQUFCWURpQWdBQUNnQUNBSjhEQkFZRUFNNENBQUFGQmdRQXlnSUFBQW9HQVFBQkFBQUZnT01DQUFBS0FBSUFvUU1FQmdRQXpRSUFBQVVHQkFEUEFnQUFBQVlDQUFJQUF3WUNBQUlBQ3dZUUFPRUNBQURnQWdBQTVRSUFBQUFBQUFBQUFBV0E1QUlBQUFvQUFnQ2pBd1FHQkFET0FnQUFCUVlFQU5BQ0FBQUFCZ0lBQWdBQUFBV0E1UUlBQUFvQUFnQ2xBd1FHQkFEUEFnQUFCUVlFQU5FQ0FBQUtCZ0VBQVFBQUJZRG1BZ0FBQ2dBQ0FLc0RCQVlFQU5FQ0FBQUZCZ1FBMGdJQUFBQUdBZ0FDQUFNR0FnQUJBQXNHRUFEckFnQUE1UUlBQUFBQUFBRG5BZ0FBQUFBRmdPY0NBQUFLQUFJQXJBTUVCZ1FBMGdJQUFBVUdCQURUQWdBQUNnWUJBQUVBQUFXQTZBSUFBQW9BQWdDdEF3UUdCQURUQWdBQUJRWUVBTlFDQUFBQUJnSUFBZ0FEQmdJQUFRQUxCaEFBNXdJQUFBQUFBQURzQWdBQTZRSUFBQUFBQllEcEFnQUFDZ0FDQUs0REJBWUVBTlFDQUFBRkJnUUExUUlBQUFvR0FRQUJBQUFGZ09vQ0FBQUtBQUlBcndNRUJnUUExUUlBQUFVR0JBRFdBZ0FBQUFZQ0FBSUFBd1lDQUFFQUN3WVFBT2tDQUFBQUFBQUFBQUFBQU9zQ0FBQUFBQVdBNndJQUFBb0FBZ0N3QXdRR0JBRFdBZ0FBQlFZRUFORUNBQUFLQmdFQUFRQUFCWURzQWdBQUNnQUNBTElEQkFZRUFOUUNBQUFGQmdRQTF3SUFBQW9HQVFBQkFBQUZnTzBDQUFBS0FBSUF0QU1FQmdRQXhnSUFBQVVHQkFEWUFnQUFDZ1lCQUFFQUFBQUFBQUFBQUFBQQ==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QzE2SDExQ2xPMnxQaWN0dXJlIDEyfFZtcERSREF4TURBRUF3SUJBQUFBQUFBQUFBQUFBQUNBQUFBQUFBTUFGUUFBQUVOb1pXMUVjbUYzSURFMExqQXVNQzR4TVRjSUFCTUFBQUJWYm5ScGRHeGxaQ0JFYjJOMWJXVnVkQVFDRUFDejQ5WUE4Vkc1QUV4c2VBRXVXWmdCQVFrSUFBQUFWd01BQUMwQUFna0lBQURBSVFBQXdMVUNEUWdCQUFFSUJ3RUFBVG9FQVFBQk93UUJBQUJGQkFFQUFUd0VBUUFBU2dRQkFBQU1CZ0VBQVE4R0FRQUJEUVlCQUFCQ0JBRUFBRU1FQVFBQVJBUUJBQUFPQ0FJQXIwS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FCZ0MwQkFBQUVBaEFBQUFBQUFBQUFBQUFZRVJJQ3VmREVReFlJQkFBQUFDUUFHQWdFQUFBQUpBQVpDQUFBRUFnQ0FBRUFEd2dDQUFFQUE0QURBUUFBQkFJUUFMUGoxZ0R4VWJrQVRHeDRBUzVabUFFS0FBSUF6QUVFZ0FRQkFBQUFBZ2dBQUVBQkFleWsyd0FLQUFJQXlnRTNCQUVBQVFBQUJJQUZBUUFBQUFJSUFBQkFId0hzcE5zQUNnQUNBTXNCQUFBRWdBWUJBQUFBQWdnQUFFQXVBUUNnOVFBS0FBSUF6UUUzQkFFQUFRQUFCSUFIQVFBQUFBSUlBQUJBSHdFVG13OEJDZ0FDQU00QkFBQUVnQWdCQUFBQUFnZ0FBRUFCQVJPYkR3RUtBQUlBendFQUFBU0FDUUVBQUFBQ0NBQUFRUElBQUtEMUFBb0FBZ0RRQVRjRUFRQUJBQUFFZ0FvQkFBQUFBZ2dBUUlVb0FUQWpMQUVLQUFJQTF3RUNCQUlBQ0FBckJBSUFBQUJJQkFBQU53UUJBQUVHZ0FBQUFBQUFBZ2dBcG1zc0FjazhLQUVFQWhBQVVmWWpBY2s4S0FGQWhTd0JsZ2t3QVNNSUFRQUFBZ2NDQUFBQUFBY05BQUVBQUFBREFHQUF5QUFBQUU4QUFBQUFCSUFMQVFBQUFBSUlBQUJBRUFGaHhUMEJDZ0FDQU5nQkFBQUVnQXdCQUFBQUFnZ0F2L3IzQURBakxBRUtBQUlBMlFFQUFBU0FEUUVBQUFBQ0NBQUFRQkFCWWNWYkFRb0FBZ0RlQVRjRUFRQUJBQUFFZ0E0QkFBQUFBZ2dBb25MYkFIQm9OUUVLQUFJQTRBRUNCQUlBQ0FBckJBSUFBQUJJQkFBQU53UUJBQUVHZ0FBQUFBQUFBZ2dBQ0ZuZkFBbUNNUUVFQWhBQXMrUFdBQW1DTVFHaWN0OEExazQ1QVNNSUFRQUFBZ2NDQUFBQUFBY05BQUVBQUFBREFHQUF5QUFBQUU4QUFBQUFCSUFQQVFBQUFBSUlBQk03S2dGaHhXb0JDZ0FDQU9JQkFBQUVnQkFCQUFBQUFnZ0FKalpFQVdIRld3RUtBQUlBNUFFM0JBRUFBUUFBQklBUkFRQUFBQUlJQURreFhnRmh4V29CQ2dBQ0FPVUJOd1FCQUFFQUFBU0FFZ0VBQUFBQ0NBQTVNVjRCWWNXSUFRb0FBZ0RtQVFBQUJJQVRBUUFBQUFJSUFDWTJSQUZoeFpjQkNnQUNBT2NCTndRQkFBRUFBQVNBRkFFQUFBQUNDQUFUT3lvQlljV0lBUW9BQWdEb0FUY0VBUUFCQUFBRWdCVUJBQUFBQWdnQVRDeDRBV0hGbHdFS0FBSUE3d0UzQkFFQUFRQUFCSUFXQVFBQUFBSUlBQUJBTGdIWXFjRUFDZ0FDQVBFQkFnUUNBQkVBS3dRQ0FBQUFTQVFBQURjRUFRQUJCb0FBQUFBQUFBSUlBR1ltTWdGeHc4SUFCQUlRQUJHeEtRSHhVYmtBQUVBeUFYSER3Z0FqQ0FFQS93RUhBUUQvQWdjQ0FBQUFCUWNCQUFNQUJ3NEFBUUFBQUFNQVlBRElBQUFBUTJ3QUFBQUFCWUFYQVFBQUNnQUNBTkVCQkFZRUFBUUJBQUFGQmdRQUJRRUFBQUFHQWdBQ0FBTUdBZ0FCQUFzR0VBQWNBUUFBQUFBQUFDc0JBQUFZQVFBQUFBQUZnQmdCQUFBS0FBSUEwZ0VFQmdRQUJRRUFBQVVHQkFBR0FRQUFDZ1lCQUFFQUFBV0FHUUVBQUFvQUFnRFRBUVFHQkFBR0FRQUFCUVlFQUFjQkFBQUFCZ0lBQWdBREJnSUFBUUFMQmhBQUdBRUFBQUFBQUFBZEFRQUFHZ0VBQUFBQUJZQWFBUUFBQ2dBQ0FOUUJCQVlFQUFjQkFBQUZCZ1FBQ0FFQUFBb0dBUUFCQUFBRmdCc0JBQUFLQUFJQTFRRUVCZ1FBQ0FFQUFBVUdCQUFKQVFBQUFBWUNBQUlBQXdZQ0FBRUFDd1lRQUJvQkFBQWdBUUFBQUFBQUFCd0JBQUFBQUFXQUhBRUFBQW9BQWdEV0FRUUdCQUFKQVFBQUJRWUVBQVFCQUFBS0JnRUFBUUFBQllBZEFRQUFDZ0FDQU5vQkJBWUVBQWNCQUFBRkJnUUFDZ0VBQUFvR0FRQUJBQUFGZ0I0QkFBQUtBQUlBMndFRUJnUUFDZ0VBQUFVR0JBQUxBUUFBQ2dZQkFBRUFBQVdBSHdFQUFBb0FBZ0RjQVFRR0JBQUxBUUFBQlFZRUFBd0JBQUFLQmdFQUFRQUFCWUFnQVFBQUNnQUNBTjBCQkFZRUFBd0JBQUFGQmdRQUNBRUFBQW9HQVFBQkFBQUZnQ0VCQUFBS0FBSUEzd0VFQmdRQUN3RUFBQVVHQkFBTkFRQUFBQVlDQUFJQUF3WUNBQUlBQ3dZUUFCOEJBQUFlQVFBQUl3RUFBQUFBQUFBQUFBV0FJZ0VBQUFvQUFnRGhBUVFHQkFBTUFRQUFCUVlFQUE0QkFBQUFCZ0lBQWdBQUFBV0FJd0VBQUFvQUFnRGpBUVFHQkFBTkFRQUFCUVlFQUE4QkFBQUtCZ0VBQVFBQUJZQWtBUUFBQ2dBQ0FPa0JCQVlFQUE4QkFBQUZCZ1FBRUFFQUFBQUdBZ0FDQUFNR0FnQUJBQXNHRUFBcEFRQUFJd0VBQUFBQUFBQWxBUUFBQUFBRmdDVUJBQUFLQUFJQTZnRUVCZ1FBRUFFQUFBVUdCQUFSQVFBQUNnWUJBQUVBQUFXQUpnRUFBQW9BQWdEckFRUUdCQUFSQVFBQUJRWUVBQklCQUFBQUJnSUFBZ0FEQmdJQUFRQUxCaEFBSlFFQUFBQUFBQUFxQVFBQUp3RUFBQUFBQllBbkFRQUFDZ0FDQU93QkJBWUVBQklCQUFBRkJnUUFFd0VBQUFvR0FRQUJBQUFGZ0NnQkFBQUtBQUlBN1FFRUJnUUFFd0VBQUFVR0JBQVVBUUFBQUFZQ0FBSUFBd1lDQUFFQUN3WVFBQ2NCQUFBQUFBQUFBQUFBQUNrQkFBQUFBQVdBS1FFQUFBb0FBZ0R1QVFRR0JBQVVBUUFBQlFZRUFBOEJBQUFLQmdFQUFRQUFCWUFxQVFBQUNnQUNBUEFCQkFZRUFCSUJBQUFGQmdRQUZRRUFBQW9HQVFBQkFBQUZnQ3NCQUFBS0FBSUE4Z0VFQmdRQUJRRUFBQVVHQkFBV0FRQUFDZ1lCQUFFQUFBQUFBQUFBQUFBQQ==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QzE2SDExQ2xPMnxQaWN0dXJlIDE0fFZtcERSREF4TURBRUF3SUJBQUFBQUFBQUFBQUFBQUNBQUFBQUFBTUFGUUFBQUVOb1pXMUVjbUYzSURFMExqQXVNQzR4TVRjSUFCTUFBQUJWYm5ScGRHeGxaQ0JFYjJOMWJXVnVkQVFDRUFDejQ5WUE3Q1RiQUV4c2VBRXVXWmdCQVFrSUFBQUFWd01BQUMwQUFna0lBQURBSVFBQXdMVUNEUWdCQUFFSUJ3RUFBVG9FQVFBQk93UUJBQUJGQkFFQUFUd0VBUUFBU2dRQkFBQU1CZ0VBQVE4R0FRQUJEUVlCQUFCQ0JBRUFBRU1FQVFBQVJBUUJBQUFPQ0FJQXIwS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FCZ0ZvQkFBQUVBaEFBQUFBQUFBQUFBQUFZRVJJQ3VmREVReFlJQkFBQUFDUUFHQWdFQUFBQUpBQVpDQUFBRUFnQ0FBRUFEd2dDQUFFQUE0QXdBUUFBQkFJUUFMUGoxZ0RzSk5zQVRHeDRBUzVabUFFS0FBSUFJQUlFZ0RFQkFBQUFBZ2dBQUVBQkFleWsyd0FLQUFJQUhnSTNCQUVBQVFBQUJJQXlBUUFBQUFJSUFBQkFId0hzcE5zQUNnQUNBQjhDTndRQkFBRUFBQVNBTXdFQUFBQUNDQUFBUUM0QkFLRDFBQW9BQWdBaEFnQUFCSUEwQVFBQUFBSUlBQUJBSHdFVG13OEJDZ0FDQUNJQ0FBQUVnRFVCQUFBQUFnZ0FBRUFCQVJPYkR3RUtBQUlBSXdJQUFBU0FOZ0VBQUFBQ0NBQUFRUElBQUtEMUFBb0FBZ0FrQWpjRUFRQUJBQUFFZ0RjQkFBQUFBZ2dBUUlVb0FUQWpMQUVLQUFJQUt3SUNCQUlBQ0FBckJBSUFBQUJJQkFBQU53UUJBQUVHZ0FBQUFBQUFBZ2dBcG1zc0FjazhLQUVFQWhBQVVmWWpBY2s4S0FGQWhTd0JsZ2t3QVNNSUFRQUFBZ2NDQUFBQUFBY05BQUVBQUFBREFHQUF5QUFBQUU4QUFBQUFCSUE0QVFBQUFBSUlBQUJBRUFGaHhUMEJDZ0FDQUN3Q0FBQUVnRGtCQUFBQUFnZ0F2L3IzQURBakxBRUtBQUlBTFFJQUFBU0FPZ0VBQUFBQ0NBQUFRQkFCWWNWYkFRb0FBZ0F5QWpjRUFRQUJBQUFFZ0RzQkFBQUFBZ2dBb25MYkFIQm9OUUVLQUFJQU5BSUNCQUlBQ0FBckJBSUFBQUJJQkFBQU53UUJBQUVHZ0FBQUFBQUFBZ2dBQ0ZuZkFBbUNNUUVFQWhBQXMrUFdBQW1DTVFHaWN0OEExazQ1QVNNSUFRQUFBZ2NDQUFBQUFBY05BQUVBQUFBREFHQUF5QUFBQUU4QUFBQUFCSUE4QVFBQUFBSUlBQk03S2dGaHhXb0JDZ0FDQURZQ0FBQUVnRDBCQUFBQUFnZ0FKalpFQVdIRld3RUtBQUlBT0FJM0JBRUFBUUFBQklBK0FRQUFBQUlJQURreFhnRmh4V29CQ2dBQ0FEa0NOd1FCQUFFQUFBU0FQd0VBQUFBQ0NBQTVNVjRCWWNXSUFRb0FBZ0E2QWdBQUJJQkFBUUFBQUFJSUFDWTJSQUZoeFpjQkNnQUNBRHNDTndRQkFBRUFBQVNBUVFFQUFBQUNDQUFUT3lvQlljV0lBUW9BQWdBOEFqY0VBUUFCQUFBRWdFSUJBQUFBQWdnQVRDeDRBV0hGbHdFS0FBSUFRd0kzQkFFQUFRQUFCSUJEQVFBQUFBSUlBQUJBVEFFQW9QVUFDZ0FDQUVVQ0FnUUNBQkVBS3dRQ0FBQUFTQVFBQURjRUFRQUJCb0FBQUFBQUFBSUlBR1ltVUFGbUJ2SUFCQUlRQUJHeFJ3Rm1CdklBQUVCUUFlWjMrd0FqQ0FFQUFBSUhBZ0FBQUFVSEFRQUJBQWNPQUFFQUFBQURBR0FBeUFBQUFFTnNBQUFBQUFXQVJBRUFBQW9BQWdBbEFnUUdCQUF4QVFBQUJRWUVBRElCQUFBQUJnSUFBZ0FEQmdJQUFRQUxCaEFBU1FFQUFBQUFBQUFBQUFBQVJRRUFBQUFBQllCRkFRQUFDZ0FDQUNZQ0JBWUVBRElCQUFBRkJnUUFNd0VBQUFvR0FRQUJBQUFGZ0VZQkFBQUtBQUlBSndJRUJnUUFNd0VBQUFVR0JBQTBBUUFBQUFZQ0FBSUFBd1lDQUFFQUN3WVFBRVVCQUFCWUFRQUFTZ0VBQUVjQkFBQUFBQVdBUndFQUFBb0FBZ0FvQWdRR0JBQTBBUUFBQlFZRUFEVUJBQUFLQmdFQUFRQUFCWUJJQVFBQUNnQUNBQ2tDQkFZRUFEVUJBQUFGQmdRQU5nRUFBQUFHQWdBQ0FBTUdBZ0FCQUFzR0VBQkhBUUFBVFFFQUFBQUFBQUJKQVFBQUFBQUZnRWtCQUFBS0FBSUFLZ0lFQmdRQU5nRUFBQVVHQkFBeEFRQUFDZ1lCQUFFQUFBV0FTZ0VBQUFvQUFnQXVBZ1FHQkFBMEFRQUFCUVlFQURjQkFBQUtCZ0VBQVFBQUJZQkxBUUFBQ2dBQ0FDOENCQVlFQURjQkFBQUZCZ1FBT0FFQUFBb0dBUUFCQUFBRmdFd0JBQUFLQUFJQU1BSUVCZ1FBT0FFQUFBVUdCQUE1QVFBQUNnWUJBQUVBQUFXQVRRRUFBQW9BQWdBeEFnUUdCQUE1QVFBQUJRWUVBRFVCQUFBS0JnRUFBUUFBQllCT0FRQUFDZ0FDQURNQ0JBWUVBRGdCQUFBRkJnUUFPZ0VBQUFBR0FnQUNBQU1HQWdBQ0FBc0dFQUJNQVFBQVN3RUFBRkFCQUFBQUFBQUFBQUFGZ0U4QkFBQUtBQUlBTlFJRUJnUUFPUUVBQUFVR0JBQTdBUUFBQUFZQ0FBSUFBQUFGZ0ZBQkFBQUtBQUlBTndJRUJnUUFPZ0VBQUFVR0JBQThBUUFBQ2dZQkFBRUFBQVdBVVFFQUFBb0FBZ0E5QWdRR0JBQThBUUFBQlFZRUFEMEJBQUFBQmdJQUFnQURCZ0lBQVFBTEJoQUFWZ0VBQUZBQkFBQUFBQUFBVWdFQUFBQUFCWUJTQVFBQUNnQUNBRDRDQkFZRUFEMEJBQUFGQmdRQVBnRUFBQW9HQVFBQkFBQUZnRk1CQUFBS0FBSUFQd0lFQmdRQVBnRUFBQVVHQkFBL0FRQUFBQVlDQUFJQUF3WUNBQUVBQ3dZUUFGSUJBQUFBQUFBQVZ3RUFBRlFCQUFBQUFBV0FWQUVBQUFvQUFnQkFBZ1FHQkFBL0FRQUFCUVlFQUVBQkFBQUtCZ0VBQVFBQUJZQlZBUUFBQ2dBQ0FFRUNCQVlFQUVBQkFBQUZCZ1FBUVFFQUFBQUdBZ0FDQUFNR0FnQUJBQXNHRUFCVUFRQUFBQUFBQUFBQUFBQldBUUFBQUFBRmdGWUJBQUFLQUFJQVFnSUVCZ1FBUVFFQUFBVUdCQUE4QVFBQUNnWUJBQUVBQUFXQVZ3RUFBQW9BQWdCRUFnUUdCQUEvQVFBQUJRWUVBRUlCQUFBS0JnRUFBUUFBQllCWUFRQUFDZ0FDQUVZQ0JBWUVBRE1CQUFBRkJnUUFRd0VBQUFvR0FRQUJBQUFBQUFBQUFBQUFBQT09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QzE2SDExQnJPMnxQaWN0dXJlIDE2fFZtcERSREF4TURBRUF3SUJBQUFBQUFBQUFBQUFBQUNBQUFBQUFBTUFGUUFBQUVOb1pXMUVjbUYzSURFMExqQXVNQzR4TVRjSUFCTUFBQUJWYm5ScGRHeGxaQ0JFYjJOMWJXVnVkQVFDRUFDejQ5WUFUMUsyQUV4c2VBRXVXWmdCQVFrSUFBQUFWd01BQUMwQUFna0lBQURBSVFBQXdMVUNEUWdCQUFFSUJ3RUFBVG9FQVFBQk93UUJBQUJGQkFFQUFUd0VBUUFBU2dRQkFBQU1CZ0VBQVE4R0FRQUJEUVlCQUFCQ0JBRUFBRU1FQVFBQVJBUUJBQUFPQ0FJQXIwS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FCZ0k0Q0FBQUVBaEFBQUFBQUFBQUFBQUFZRVJJQ3VmREVReFlJQkFBQUFDUUFHQWdFQUFBQUpBQVpDQUFBRUFnQ0FBRUFEd2dDQUFFQUE0QmtBZ0FBQkFJUUFMUGoxZ0JQVXJZQVRHeDRBUzVabUFFS0FBSUFkd1FFZ0dVQ0FBQUFBZ2dBQUVBQkFleWsyd0FLQUFJQWRRUUFBQVNBWmdJQUFBQUNDQUFBUUI4QjdLVGJBQW9BQWdCMkJEY0VBUUFCQUFBRWdHY0NBQUFBQWdnQUFFQXVBUUNnOVFBS0FBSUFlQVEzQkFFQUFRQUFCSUJvQWdBQUFBSUlBQUJBSHdFVG13OEJDZ0FDQUhrRUFBQUVnR2tDQUFBQUFnZ0FBRUFCQVJPYkR3RUtBQUlBZWdRQUFBU0FhZ0lBQUFBQ0NBQUFRUElBQUtEMUFBb0FBZ0I3QkRjRUFRQUJBQUFFZ0dzQ0FBQUFBZ2dBUUlVb0FUQWpMQUVLQUFJQWdnUUNCQUlBQ0FBckJBSUFBQUJJQkFBQU53UUJBQUVHZ0FBQUFBQUFBZ2dBcG1zc0FjazhLQUVFQWhBQVVmWWpBY2s4S0FGQWhTd0JsZ2t3QVNNSUFRQUFBZ2NDQUFBQUFBY05BQUVBQUFBREFHQUF5QUFBQUU4QUFBQUFCSUJzQWdBQUFBSUlBQUJBRUFGaHhUMEJDZ0FDQUlNRUFBQUVnRzBDQUFBQUFnZ0F2L3IzQURBakxBRUtBQUlBaEFRQUFBU0FiZ0lBQUFBQ0NBQUFRQkFCWWNWYkFRb0FBZ0NKQkRjRUFRQUJBQUFFZ0c4Q0FBQUFBZ2dBb25MYkFIQm9OUUVLQUFJQWl3UUNCQUlBQ0FBckJBSUFBQUJJQkFBQU53UUJBQUVHZ0FBQUFBQUFBZ2dBQ0ZuZkFBbUNNUUVFQWhBQXMrUFdBQW1DTVFHaWN0OEExazQ1QVNNSUFRQUFBZ2NDQUFBQUFBY05BQUVBQUFBREFHQUF5QUFBQUU4QUFBQUFCSUJ3QWdBQUFBSUlBQk03S2dGaHhXb0JDZ0FDQUkwRUFBQUVnSEVDQUFBQUFnZ0FKalpFQVdIRld3RUtBQUlBandRM0JBRUFBUUFBQklCeUFnQUFBQUlJQURreFhnRmh4V29CQ2dBQ0FKQUVOd1FCQUFFQUFBU0Fjd0lBQUFBQ0NBQTVNVjRCWWNXSUFRb0FBZ0NSQkFBQUJJQjBBZ0FBQUFJSUFDWTJSQUZoeFpjQkNnQUNBSklFTndRQkFBRUFBQVNBZFFJQUFBQUNDQUFUT3lvQlljV0lBUW9BQWdDVEJEY0VBUUFCQUFBRWdIWUNBQUFBQWdnQVRDeDRBV0hGbHdFS0FBSUFtZ1EzQkFFQUFRQUFCSUIzQWdBQUFBSUlBRVY4K1FDY3FyNEFDZ0FDQUp3RUFnUUNBQ01BS3dRQ0FBQUFTQVFBQURjRUFRQUJCb0FBQUFBQUFBSUlBS3RpL1FCb1Y4QUFCQUlRQURNTDlRQlBVcllBcTJMOUFHaFh3QUFqQ0FFQS93RUhBUUQvQWdjQ0FBQUFCUWNCQUFNQUJ3NEFBUUFBQUFNQVlBRElBQUFBUW5JQUFBQUFCWUI0QWdBQUNnQUNBSHdFQkFZRUFHVUNBQUFGQmdRQVpnSUFBQUFHQWdBQ0FBTUdBZ0FCQUFzR0VBQjlBZ0FBakFJQUFBQUFBQUI1QWdBQUFBQUZnSGtDQUFBS0FBSUFmUVFFQmdRQVpnSUFBQVVHQkFCbkFnQUFDZ1lCQUFFQUFBV0FlZ0lBQUFvQUFnQitCQVFHQkFCbkFnQUFCUVlFQUdnQ0FBQUFCZ0lBQWdBREJnSUFBUUFMQmhBQWVRSUFBQUFBQUFCK0FnQUFld0lBQUFBQUJZQjdBZ0FBQ2dBQ0FIOEVCQVlFQUdnQ0FBQUZCZ1FBYVFJQUFBb0dBUUFCQUFBRmdId0NBQUFLQUFJQWdBUUVCZ1FBYVFJQUFBVUdCQUJxQWdBQUFBWUNBQUlBQXdZQ0FBRUFDd1lRQUhzQ0FBQ0JBZ0FBQUFBQUFIMENBQUFBQUFXQWZRSUFBQW9BQWdDQkJBUUdCQUJxQWdBQUJRWUVBR1VDQUFBS0JnRUFBUUFBQllCK0FnQUFDZ0FDQUlVRUJBWUVBR2dDQUFBRkJnUUFhd0lBQUFvR0FRQUJBQUFGZ0g4Q0FBQUtBQUlBaGdRRUJnUUFhd0lBQUFVR0JBQnNBZ0FBQ2dZQkFBRUFBQVdBZ0FJQUFBb0FBZ0NIQkFRR0JBQnNBZ0FBQlFZRUFHMENBQUFLQmdFQUFRQUFCWUNCQWdBQUNnQUNBSWdFQkFZRUFHMENBQUFGQmdRQWFRSUFBQW9HQVFBQkFBQUZnSUlDQUFBS0FBSUFpZ1FFQmdRQWJBSUFBQVVHQkFCdUFnQUFBQVlDQUFJQUF3WUNBQUlBQ3dZUUFJQUNBQUIvQWdBQWhBSUFBQUFBQUFBQUFBV0Fnd0lBQUFvQUFnQ01CQVFHQkFCdEFnQUFCUVlFQUc4Q0FBQUFCZ0lBQWdBQUFBV0FoQUlBQUFvQUFnQ09CQVFHQkFCdUFnQUFCUVlFQUhBQ0FBQUtCZ0VBQVFBQUJZQ0ZBZ0FBQ2dBQ0FKUUVCQVlFQUhBQ0FBQUZCZ1FBY1FJQUFBQUdBZ0FDQUFNR0FnQUJBQXNHRUFDS0FnQUFoQUlBQUFBQUFBQ0dBZ0FBQUFBRmdJWUNBQUFLQUFJQWxRUUVCZ1FBY1FJQUFBVUdCQUJ5QWdBQUNnWUJBQUVBQUFXQWh3SUFBQW9BQWdDV0JBUUdCQUJ5QWdBQUJRWUVBSE1DQUFBQUJnSUFBZ0FEQmdJQUFRQUxCaEFBaGdJQUFBQUFBQUNMQWdBQWlBSUFBQUFBQllDSUFnQUFDZ0FDQUpjRUJBWUVBSE1DQUFBRkJnUUFkQUlBQUFvR0FRQUJBQUFGZ0lrQ0FBQUtBQUlBbUFRRUJnUUFkQUlBQUFVR0JBQjFBZ0FBQUFZQ0FBSUFBd1lDQUFFQUN3WVFBSWdDQUFBQUFBQUFBQUFBQUlvQ0FBQUFBQVdBaWdJQUFBb0FBZ0NaQkFRR0JBQjFBZ0FBQlFZRUFIQUNBQUFLQmdFQUFRQUFCWUNMQWdBQUNnQUNBSnNFQkFZRUFITUNBQUFGQmdRQWRnSUFBQW9HQVFBQkFBQUZnSXdDQUFBS0FBSUFuUVFFQmdRQVpRSUFBQVVHQkFCM0FnQUFDZ1lCQUFFQUFBQUFBQUFBQUFBQQ==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QzE2SDExQnJPMnxQaWN0dXJlIDE4fFZtcERSREF4TURBRUF3SUJBQUFBQUFBQUFBQUFBQUNBQUFBQUFBTUFGUUFBQUVOb1pXMUVjbUYzSURFMExqQXVNQzR4TVRjSUFCTUFBQUJWYm5ScGRHeGxaQ0JFYjJOMWJXVnVkQVFDRUFDejQ5WUFUMUsyQUV4c2VBRXVXWmdCQVFrSUFBQUFWd01BQUMwQUFna0lBQURBSVFBQXdMVUNEUWdCQUFFSUJ3RUFBVG9FQVFBQk93UUJBQUJGQkFFQUFUd0VBUUFBU2dRQkFBQU1CZ0VBQVE4R0FRQUJEUVlCQUFCQ0JBRUFBRU1FQVFBQVJBUUJBQUFPQ0FJQXIwS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FCZ0MwQkFBQUVBaEFBQUFBQUFBQUFBQUFZRVJJQ3VmREVReFlJQkFBQUFDUUFHQWdFQUFBQUpBQVpDQUFBRUFnQ0FBRUFEd2dDQUFFQUE0QURBUUFBQkFJUUFMUGoxZ0JQVXJZQVRHeDRBUzVabUFFS0FBSUF6QUVFZ0FRQkFBQUFBZ2dBQUVBQkFleWsyd0FLQUFJQXlnRTNCQUVBQVFBQUJJQUZBUUFBQUFJSUFBQkFId0hzcE5zQUNnQUNBTXNCQUFBRWdBWUJBQUFBQWdnQUFFQXVBUUNnOVFBS0FBSUF6UUUzQkFFQUFRQUFCSUFIQVFBQUFBSUlBQUJBSHdFVG13OEJDZ0FDQU00QkFBQUVnQWdCQUFBQUFnZ0FBRUFCQVJPYkR3RUtBQUlBendFQUFBU0FDUUVBQUFBQ0NBQUFRUElBQUtEMUFBb0FBZ0RRQVRjRUFRQUJBQUFFZ0FvQkFBQUFBZ2dBUUlVb0FUQWpMQUVLQUFJQTF3RUNCQUlBQ0FBckJBSUFBQUJJQkFBQU53UUJBQUVHZ0FBQUFBQUFBZ2dBcG1zc0FjazhLQUVFQWhBQVVmWWpBY2s4S0FGQWhTd0JsZ2t3QVNNSUFRQUFBZ2NDQUFBQUFBY05BQUVBQUFBREFHQUF5QUFBQUU4QUFBQUFCSUFMQVFBQUFBSUlBQUJBRUFGaHhUMEJDZ0FDQU5nQkFBQUVnQXdCQUFBQUFnZ0F2L3IzQURBakxBRUtBQUlBMlFFQUFBU0FEUUVBQUFBQ0NBQUFRQkFCWWNWYkFRb0FBZ0RlQVRjRUFRQUJBQUFFZ0E0QkFBQUFBZ2dBb25MYkFIQm9OUUVLQUFJQTRBRUNCQUlBQ0FBckJBSUFBQUJJQkFBQU53UUJBQUVHZ0FBQUFBQUFBZ2dBQ0ZuZkFBbUNNUUVFQWhBQXMrUFdBQW1DTVFHaWN0OEExazQ1QVNNSUFRQUFBZ2NDQUFBQUFBY05BQUVBQUFBREFHQUF5QUFBQUU4QUFBQUFCSUFQQVFBQUFBSUlBQk03S2dGaHhXb0JDZ0FDQU9JQkFBQUVnQkFCQUFBQUFnZ0FKalpFQVdIRld3RUtBQUlBNUFFM0JBRUFBUUFBQklBUkFRQUFBQUlJQURreFhnRmh4V29CQ2dBQ0FPVUJOd1FCQUFFQUFBU0FFZ0VBQUFBQ0NBQTVNVjRCWWNXSUFRb0FBZ0RtQVFBQUJJQVRBUUFBQUFJSUFDWTJSQUZoeFpjQkNnQUNBT2NCTndRQkFBRUFBQVNBRkFFQUFBQUNDQUFUT3lvQlljV0lBUW9BQWdEb0FUY0VBUUFCQUFBRWdCVUJBQUFBQWdnQVRDeDRBV0hGbHdFS0FBSUE3d0UzQkFFQUFRQUFCSUFXQVFBQUFBSUlBTG9ESndHY3FyNEFDZ0FDQVBFQkFnUUNBQ01BS3dRQ0FBQUFTQVFBQURjRUFRQUJCb0FBQUFBQUFBSUlBQ0RxS2dGb1Y4QUFCQUlRQUtpU0lnRlBVcllBSU9vcUFXaFh3QUFqQ0FFQS93RUhBUUQvQWdjQ0FBQUFCUWNCQUFNQUJ3NEFBUUFBQUFNQVlBRElBQUFBUW5JQUFBQUFCWUFYQVFBQUNnQUNBTkVCQkFZRUFBUUJBQUFGQmdRQUJRRUFBQUFHQWdBQ0FBTUdBZ0FCQUFzR0VBQWNBUUFBQUFBQUFDc0JBQUFZQVFBQUFBQUZnQmdCQUFBS0FBSUEwZ0VFQmdRQUJRRUFBQVVHQkFBR0FRQUFDZ1lCQUFFQUFBV0FHUUVBQUFvQUFnRFRBUVFHQkFBR0FRQUFCUVlFQUFjQkFBQUFCZ0lBQWdBREJnSUFBUUFMQmhBQUdBRUFBQUFBQUFBZEFRQUFHZ0VBQUFBQUJZQWFBUUFBQ2dBQ0FOUUJCQVlFQUFjQkFBQUZCZ1FBQ0FFQUFBb0dBUUFCQUFBRmdCc0JBQUFLQUFJQTFRRUVCZ1FBQ0FFQUFBVUdCQUFKQVFBQUFBWUNBQUlBQXdZQ0FBRUFDd1lRQUJvQkFBQWdBUUFBQUFBQUFCd0JBQUFBQUFXQUhBRUFBQW9BQWdEV0FRUUdCQUFKQVFBQUJRWUVBQVFCQUFBS0JnRUFBUUFBQllBZEFRQUFDZ0FDQU5vQkJBWUVBQWNCQUFBRkJnUUFDZ0VBQUFvR0FRQUJBQUFGZ0I0QkFBQUtBQUlBMndFRUJnUUFDZ0VBQUFVR0JBQUxBUUFBQ2dZQkFBRUFBQVdBSHdFQUFBb0FBZ0RjQVFRR0JBQUxBUUFBQlFZRUFBd0JBQUFLQmdFQUFRQUFCWUFnQVFBQUNnQUNBTjBCQkFZRUFBd0JBQUFGQmdRQUNBRUFBQW9HQVFBQkFBQUZnQ0VCQUFBS0FBSUEzd0VFQmdRQUN3RUFBQVVHQkFBTkFRQUFBQVlDQUFJQUF3WUNBQUlBQ3dZUUFCOEJBQUFlQVFBQUl3RUFBQUFBQUFBQUFBV0FJZ0VBQUFvQUFnRGhBUVFHQkFBTUFRQUFCUVlFQUE0QkFBQUFCZ0lBQWdBQUFBV0FJd0VBQUFvQUFnRGpBUVFHQkFBTkFRQUFCUVlFQUE4QkFBQUtCZ0VBQVFBQUJZQWtBUUFBQ2dBQ0FPa0JCQVlFQUE4QkFBQUZCZ1FBRUFFQUFBQUdBZ0FDQUFNR0FnQUJBQXNHRUFBcEFRQUFJd0VBQUFBQUFBQWxBUUFBQUFBRmdDVUJBQUFLQUFJQTZnRUVCZ1FBRUFFQUFBVUdCQUFSQVFBQUNnWUJBQUVBQUFXQUpnRUFBQW9BQWdEckFRUUdCQUFSQVFBQUJRWUVBQklCQUFBQUJnSUFBZ0FEQmdJQUFRQUxCaEFBSlFFQUFBQUFBQUFxQVFBQUp3RUFBQUFBQllBbkFRQUFDZ0FDQU93QkJBWUVBQklCQUFBRkJnUUFFd0VBQUFvR0FRQUJBQUFGZ0NnQkFBQUtBQUlBN1FFRUJnUUFFd0VBQUFVR0JBQVVBUUFBQUFZQ0FBSUFBd1lDQUFFQUN3WVFBQ2NCQUFBQUFBQUFBQUFBQUNrQkFBQUFBQVdBS1FFQUFBb0FBZ0R1QVFRR0JBQVVBUUFBQlFZRUFBOEJBQUFLQmdFQUFRQUFCWUFxQVFBQUNnQUNBUEFCQkFZRUFCSUJBQUFGQmdRQUZRRUFBQW9HQVFBQkFBQUZnQ3NCQUFBS0FBSUE4Z0VFQmdRQUJRRUFBQVVHQkFBV0FRQUFDZ1lCQUFFQUFBQUFBQUFBQUFBQQ==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QzE2SDExQnJPMnxQaWN0dXJlIDIwfFZtcERSREF4TURBRUF3SUJBQUFBQUFBQUFBQUFBQUNBQUFBQUFBTUFGUUFBQUVOb1pXMUVjbUYzSURFMExqQXVNQzR4TVRjSUFCTUFBQUJWYm5ScGRHeGxaQ0JFYjJOMWJXVnVkQVFDRUFDejQ5WUE3Q1RiQUV4c2VBRXVXWmdCQVFrSUFBQUFWd01BQUMwQUFna0lBQURBSVFBQXdMVUNEUWdCQUFFSUJ3RUFBVG9FQVFBQk93UUJBQUJGQkFFQUFUd0VBUUFBU2dRQkFBQU1CZ0VBQVE4R0FRQUJEUVlCQUFCQ0JBRUFBRU1FQVFBQVJBUUJBQUFPQ0FJQXIwS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FCZ0ZZQkFBQUVBaEFBQUFBQUFBQUFBQUFZRVJJQ3VmREVReFlJQkFBQUFDUUFHQWdFQUFBQUpBQVpDQUFBRUFnQ0FBRUFEd2dDQUFFQUE0QXNBUUFBQkFJUUFMUGoxZ0RzSk5zQVRHeDRBUzVabUFFS0FBSUFIZ0lFZ0MwQkFBQUFBZ2dBQUVBQkFleWsyd0FLQUFJQUhBSTNCQUVBQVFBQUJJQXVBUUFBQUFJSUFBQkFId0hzcE5zQUNnQUNBQjBDTndRQkFBRUFBQVNBTHdFQUFBQUNDQUFBUUM0QkFLRDFBQW9BQWdBZkFnQUFCSUF3QVFBQUFBSUlBQUJBSHdFVG13OEJDZ0FDQUNBQ0FBQUVnREVCQUFBQUFnZ0FBRUFCQVJPYkR3RUtBQUlBSVFJQUFBU0FNZ0VBQUFBQ0NBQUFRUElBQUtEMUFBb0FBZ0FpQWpjRUFRQUJBQUFFZ0RNQkFBQUFBZ2dBUUlVb0FUQWpMQUVLQUFJQUtRSUNCQUlBQ0FBckJBSUFBQUJJQkFBQU53UUJBQUVHZ0FBQUFBQUFBZ2dBcG1zc0FjazhLQUVFQWhBQVVmWWpBY2s4S0FGQWhTd0JsZ2t3QVNNSUFRQUFBZ2NDQUFBQUFBY05BQUVBQUFBREFHQUF5QUFBQUU4QUFBQUFCSUEwQVFBQUFBSUlBQUJBRUFGaHhUMEJDZ0FDQUNvQ0FBQUVnRFVCQUFBQUFnZ0F2L3IzQURBakxBRUtBQUlBS3dJQUFBU0FOZ0VBQUFBQ0NBQUFRQkFCWWNWYkFRb0FBZ0F3QWpjRUFRQUJBQUFFZ0RjQkFBQUFBZ2dBb25MYkFIQm9OUUVLQUFJQU1nSUNCQUlBQ0FBckJBSUFBQUJJQkFBQU53UUJBQUVHZ0FBQUFBQUFBZ2dBQ0ZuZkFBbUNNUUVFQWhBQXMrUFdBQW1DTVFHaWN0OEExazQ1QVNNSUFRQUFBZ2NDQUFBQUFBY05BQUVBQUFBREFHQUF5QUFBQUU4QUFBQUFCSUE0QVFBQUFBSUlBQk03S2dGaHhXb0JDZ0FDQURRQ0FBQUVnRGtCQUFBQUFnZ0FKalpFQVdIRld3RUtBQUlBTmdJM0JBRUFBUUFBQklBNkFRQUFBQUlJQURreFhnRmh4V29CQ2dBQ0FEY0NOd1FCQUFFQUFBU0FPd0VBQUFBQ0NBQTVNVjRCWWNXSUFRb0FBZ0E0QWdBQUJJQThBUUFBQUFJSUFDWTJSQUZoeFpjQkNnQUNBRGtDTndRQkFBRUFBQVNBUFFFQUFBQUNDQUFUT3lvQlljV0lBUW9BQWdBNkFqY0VBUUFCQUFBRWdENEJBQUFBQWdnQVRDeDRBV0hGbHdFS0FBSUFRUUkzQkFFQUFRQUFCSUEvQVFBQUFBSUlBQUJBVEFFQW9QVUFDZ0FDQUVNQ0FnUUNBQ01BS3dRQ0FBQUFTQVFBQURjRUFRQUJCb0FBQUFBQUFBSUlBR1ltVUFITVRQSUFCQUlRQU83T1J3SE1UUElBWmlaUUFlWlIvQUFqQ0FFQUFBSUhBZ0FBQUFVSEFRQUJBQWNPQUFFQUFBQURBR0FBeUFBQUFFSnlBQUFBQUFXQVFBRUFBQW9BQWdBakFnUUdCQUF0QVFBQUJRWUVBQzRCQUFBQUJnSUFBZ0FEQmdJQUFRQUxCaEFBUlFFQUFBQUFBQUFBQUFBQVFRRUFBQUFBQllCQkFRQUFDZ0FDQUNRQ0JBWUVBQzRCQUFBRkJnUUFMd0VBQUFvR0FRQUJBQUFGZ0VJQkFBQUtBQUlBSlFJRUJnUUFMd0VBQUFVR0JBQXdBUUFBQUFZQ0FBSUFBd1lDQUFFQUN3WVFBRUVCQUFCVUFRQUFSZ0VBQUVNQkFBQUFBQVdBUXdFQUFBb0FBZ0FtQWdRR0JBQXdBUUFBQlFZRUFERUJBQUFLQmdFQUFRQUFCWUJFQVFBQUNnQUNBQ2NDQkFZRUFERUJBQUFGQmdRQU1nRUFBQUFHQWdBQ0FBTUdBZ0FCQUFzR0VBQkRBUUFBU1FFQUFBQUFBQUJGQVFBQUFBQUZnRVVCQUFBS0FBSUFLQUlFQmdRQU1nRUFBQVVHQkFBdEFRQUFDZ1lCQUFFQUFBV0FSZ0VBQUFvQUFnQXNBZ1FHQkFBd0FRQUFCUVlFQURNQkFBQUtCZ0VBQVFBQUJZQkhBUUFBQ2dBQ0FDMENCQVlFQURNQkFBQUZCZ1FBTkFFQUFBb0dBUUFCQUFBRmdFZ0JBQUFLQUFJQUxnSUVCZ1FBTkFFQUFBVUdCQUExQVFBQUNnWUJBQUVBQUFXQVNRRUFBQW9BQWdBdkFnUUdCQUExQVFBQUJRWUVBREVCQUFBS0JnRUFBUUFBQllCS0FRQUFDZ0FDQURFQ0JBWUVBRFFCQUFBRkJnUUFOZ0VBQUFBR0FnQUNBQU1HQWdBQ0FBc0dFQUJJQVFBQVJ3RUFBRXdCQUFBQUFBQUFBQUFGZ0VzQkFBQUtBQUlBTXdJRUJnUUFOUUVBQUFVR0JBQTNBUUFBQUFZQ0FBSUFBQUFGZ0V3QkFBQUtBQUlBTlFJRUJnUUFOZ0VBQUFVR0JBQTRBUUFBQ2dZQkFBRUFBQVdBVFFFQUFBb0FBZ0E3QWdRR0JBQTRBUUFBQlFZRUFEa0JBQUFBQmdJQUFnQURCZ0lBQVFBTEJoQUFVZ0VBQUV3QkFBQUFBQUFBVGdFQUFBQUFCWUJPQVFBQUNnQUNBRHdDQkFZRUFEa0JBQUFGQmdRQU9nRUFBQW9HQVFBQkFBQUZnRThCQUFBS0FBSUFQUUlFQmdRQU9nRUFBQVVHQkFBN0FRQUFBQVlDQUFJQUF3WUNBQUVBQ3dZUUFFNEJBQUFBQUFBQVV3RUFBRkFCQUFBQUFBV0FVQUVBQUFvQUFnQStBZ1FHQkFBN0FRQUFCUVlFQUR3QkFBQUtCZ0VBQVFBQUJZQlJBUUFBQ2dBQ0FEOENCQVlFQUR3QkFBQUZCZ1FBUFFFQUFBQUdBZ0FDQUFNR0FnQUJBQXNHRUFCUUFRQUFBQUFBQUFBQUFBQlNBUUFBQUFBRmdGSUJBQUFLQUFJQVFBSUVCZ1FBUFFFQUFBVUdCQUE0QVFBQUNnWUJBQUVBQUFXQVV3RUFBQW9BQWdCQ0FnUUdCQUE3QVFBQUJRWUVBRDRCQUFBS0JnRUFBUUFBQllCVUFRQUFDZ0FDQUVRQ0JBWUVBQzhCQUFBRkJnUUFQd0VBQUFvR0FRQUJBQUFBQUFBQUFBQUFBQT09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QzE3SDE0TzJ8UGljdHVyZSAyMnxWbXBEUkRBeE1EQUVBd0lCQUFBQUFBQUFBQUFBQUFDQUFBQUFBQU1BRlFBQUFFTm9aVzFFY21GM0lERTBMakF1TUM0eE1UY0lBQk1BQUFCVmJuUnBkR3hsWkNCRWIyTjFiV1Z1ZEFRQ0VBQ3o0OVlBSWFheUFFeHNlQUV1V1pnQkFRa0lBQUFBVndNQUFDMEFBZ2tJQUFEQUlRQUF3TFVDRFFnQkFBRUlCd0VBQVRvRUFRQUJPd1FCQUFCRkJBRUFBVHdFQVFBQVNnUUJBQUFNQmdFQUFROEdBUUFCRFFZQkFBQkNCQUVBQUVNRUFRQUFSQVFCQUFBT0NBSUFyMEl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BQmdFRUNBQUFFQWhBQUFBQUFBQUFBQUFBWUVSSUN1ZkRFUXhZSUJBQUFBQ1FBR0FnRUFBQUFKQUFaQ0FBQUVBZ0NBQUVBRHdnQ0FBRUFBNEFYQWdBQUJBSVFBTFBqMWdBaHBySUFUR3g0QVM1Wm1BRUtBQUlBM0FNRWdCZ0NBQUFBQWdnQUFFQUJBZXlrMndBS0FBSUEyZ01BQUFTQUdRSUFBQUFDQ0FBQVFCOEI3S1RiQUFvQUFnRGJBemNFQVFBQkFBQUVnQm9DQUFBQUFnZ0FBRUF1QVFDZzlRQUtBQUlBM1FNM0JBRUFBUUFBQklBYkFnQUFBQUlJQUFCQUh3RVRtdzhCQ2dBQ0FONERBQUFFZ0J3Q0FBQUFBZ2dBQUVBQkFST2JEd0VLQUFJQTN3TUFBQVNBSFFJQUFBQUNDQUFBUVBJQUFLRDFBQW9BQWdEZ0F6Y0VBUUFCQUFBRWdCNENBQUFBQWdnQVFJVW9BVEFqTEFFS0FBSUE1d01DQkFJQUNBQXJCQUlBQUFCSUJBQUFOd1FCQUFFR2dBQUFBQUFBQWdnQXBtc3NBY2s4S0FFRUFoQUFVZllqQWNrOEtBRkFoU3dCbGdrd0FTTUlBUUFBQWdjQ0FBQUFBQWNOQUFFQUFBQURBR0FBeUFBQUFFOEFBQUFBQklBZkFnQUFBQUlJQUFCQUVBRmh4VDBCQ2dBQ0FPZ0RBQUFFZ0NBQ0FBQUFBZ2dBdi9yM0FEQWpMQUVLQUFJQTZRTUFBQVNBSVFJQUFBQUNDQUFBUUJBQlljVmJBUW9BQWdEdUF6Y0VBUUFCQUFBRWdDSUNBQUFBQWdnQW9uTGJBSEJvTlFFS0FBSUE4QU1DQkFJQUNBQXJCQUlBQUFCSUJBQUFOd1FCQUFFR2dBQUFBQUFBQWdnQUNGbmZBQW1DTVFFRUFoQUFzK1BXQUFtQ01RR2ljdDhBMWs0NUFTTUlBUUFBQWdjQ0FBQUFBQWNOQUFFQUFBQURBR0FBeUFBQUFFOEFBQUFBQklBakFnQUFBQUlJQUJNN0tnRmh4V29CQ2dBQ0FQSURBQUFFZ0NRQ0FBQUFBZ2dBSmpaRUFXSEZXd0VLQUFJQTlBTTNCQUVBQVFBQUJJQWxBZ0FBQUFJSUFEa3hYZ0ZoeFdvQkNnQUNBUFVETndRQkFBRUFBQVNBSmdJQUFBQUNDQUE1TVY0QlljV0lBUW9BQWdEMkF3QUFCSUFuQWdBQUFBSUlBQ1kyUkFGaHhaY0JDZ0FDQVBjRE53UUJBQUVBQUFTQUtBSUFBQUFDQ0FBVE95b0JZY1dJQVFvQUFnRDRBemNFQVFBQkFBQUVnQ2tDQUFBQUFnZ0FUQ3g0QVdIRmx3RUtBQUlBL3dNM0JBRUFBUUFBQklBcUFnQUFBQUlJQUFCQThnRFlxY0VBQ2dBQ0FBRUVLd1FDQUFNQVNBUUFBRGNFQVFBQkJvQUFBQUFBQUFJSUFHWW05Z0J4UThVQUJBSVFBQkd4N1FBaHBySUFNM1A0QUhGRHhRQWpDQUVBL3dFSEFRRC9BZ2NDQUFBQUJRY0JBQU1BQnc4QUFRQUFBQU1BWUFESUFBQUFRMGd6QUFBQUFBV0FLd0lBQUFvQUFnRGhBd1FHQkFBWUFnQUFCUVlFQUJrQ0FBQUFCZ0lBQWdBREJnSUFBUUFMQmhBQU1BSUFBRDhDQUFBQUFBQUFMQUlBQUFBQUJZQXNBZ0FBQ2dBQ0FPSURCQVlFQUJrQ0FBQUZCZ1FBR2dJQUFBb0dBUUFCQUFBRmdDMENBQUFLQUFJQTR3TUVCZ1FBR2dJQUFBVUdCQUFiQWdBQUFBWUNBQUlBQXdZQ0FBRUFDd1lRQUN3Q0FBQUFBQUFBTVFJQUFDNENBQUFBQUFXQUxnSUFBQW9BQWdEa0F3UUdCQUFiQWdBQUJRWUVBQndDQUFBS0JnRUFBUUFBQllBdkFnQUFDZ0FDQU9VREJBWUVBQndDQUFBRkJnUUFIUUlBQUFBR0FnQUNBQU1HQWdBQkFBc0dFQUF1QWdBQU5BSUFBQUFBQUFBd0FnQUFBQUFGZ0RBQ0FBQUtBQUlBNWdNRUJnUUFIUUlBQUFVR0JBQVlBZ0FBQ2dZQkFBRUFBQVdBTVFJQUFBb0FBZ0RxQXdRR0JBQWJBZ0FBQlFZRUFCNENBQUFLQmdFQUFRQUFCWUF5QWdBQUNnQUNBT3NEQkFZRUFCNENBQUFGQmdRQUh3SUFBQW9HQVFBQkFBQUZnRE1DQUFBS0FBSUE3QU1FQmdRQUh3SUFBQVVHQkFBZ0FnQUFDZ1lCQUFFQUFBV0FOQUlBQUFvQUFnRHRBd1FHQkFBZ0FnQUFCUVlFQUJ3Q0FBQUtCZ0VBQVFBQUJZQTFBZ0FBQ2dBQ0FPOERCQVlFQUI4Q0FBQUZCZ1FBSVFJQUFBQUdBZ0FDQUFNR0FnQUNBQXNHRUFBekFnQUFNZ0lBQURjQ0FBQUFBQUFBQUFBRmdEWUNBQUFLQUFJQThRTUVCZ1FBSUFJQUFBVUdCQUFpQWdBQUFBWUNBQUlBQUFBRmdEY0NBQUFLQUFJQTh3TUVCZ1FBSVFJQUFBVUdCQUFqQWdBQUNnWUJBQUVBQUFXQU9BSUFBQW9BQWdENUF3UUdCQUFqQWdBQUJRWUVBQ1FDQUFBQUJnSUFBZ0FEQmdJQUFRQUxCaEFBUFFJQUFEY0NBQUFBQUFBQU9RSUFBQUFBQllBNUFnQUFDZ0FDQVBvREJBWUVBQ1FDQUFBRkJnUUFKUUlBQUFvR0FRQUJBQUFGZ0RvQ0FBQUtBQUlBK3dNRUJnUUFKUUlBQUFVR0JBQW1BZ0FBQUFZQ0FBSUFBd1lDQUFFQUN3WVFBRGtDQUFBQUFBQUFQZ0lBQURzQ0FBQUFBQVdBT3dJQUFBb0FBZ0Q4QXdRR0JBQW1BZ0FBQlFZRUFDY0NBQUFLQmdFQUFRQUFCWUE4QWdBQUNnQUNBUDBEQkFZRUFDY0NBQUFGQmdRQUtBSUFBQUFHQWdBQ0FBTUdBZ0FCQUFzR0VBQTdBZ0FBQUFBQUFBQUFBQUE5QWdBQUFBQUZnRDBDQUFBS0FBSUEvZ01FQmdRQUtBSUFBQVVHQkFBakFnQUFDZ1lCQUFFQUFBV0FQZ0lBQUFvQUFnQUFCQVFHQkFBbUFnQUFCUVlFQUNrQ0FBQUtCZ0VBQVFBQUJZQS9BZ0FBQ2dBQ0FBSUVCQVlFQUJnQ0FBQUZCZ1FBS2dJQUFBb0dBUUFCQUFBQUFBQUFBQUFBQUE9PQ==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QzE4SDE2TzJ8UGljdHVyZSAyNHxWbXBEUkRBeE1EQUVBd0lCQUFBQUFBQUFBQUFBQUFDQUFBQUFBQU1BRlFBQUFFTm9aVzFFY21GM0lERTBMakF1TUM0eE1UY0lBQk1BQUFCVmJuUnBkR3hsWkNCRWIyTjFiV1Z1ZEFRQ0VBQ3o0OVlBNWFhdkFFeHNlQUV1V1pnQkFRa0lBQUFBVndNQUFDMEFBZ2tJQUFEQUlRQUF3TFVDRFFnQkFBRUlCd0VBQVRvRUFRQUJPd1FCQUFCRkJBRUFBVHdFQVFBQVNnUUJBQUFNQmdFQUFROEdBUUFCRFFZQkFBQkNCQUVBQUVNRUFRQUFSQVFCQUFBT0NBSUFyMEl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BQmdJZ0JBQUFFQWhBQUFBQUFBQUFBQUFBWUVSSUN1ZkRFUXhZSUJBQUFBQ1FBR0FnRUFBQUFKQUFaQ0FBQUVBZ0NBQUVBRHdnQ0FBRUFBNEJjQVFBQUJBSVFBTFBqMWdEbHBxOEFUR3g0QVM1Wm1BRUtBQUlBZlFJRWdGMEJBQUFBQWdnQUFFQUJBZXlrMndBS0FBSUFld0lBQUFTQVhnRUFBQUFDQ0FBQVFCOEI3S1RiQUFvQUFnQjhBZ0FBQklCZkFRQUFBQUlJQUFCQUxnRUFvUFVBQ2dBQ0FINENOd1FCQUFFQUFBU0FZQUVBQUFBQ0NBQUFRQjhCRTVzUEFRb0FBZ0IvQWdBQUJJQmhBUUFBQUFJSUFBQkFBUUVUbXc4QkNnQUNBSUFDQUFBRWdHSUJBQUFBQWdnQUFFRHlBQUNnOVFBS0FBSUFnUUkzQkFFQUFRQUFCSUJqQVFBQUFBSUlBRUNGS0FFd0l5d0JDZ0FDQUlnQ0FnUUNBQWdBS3dRQ0FBQUFTQVFBQURjRUFRQUJCb0FBQUFBQUFBSUlBS1pyTEFISlBDZ0JCQUlRQUZIMkl3SEpQQ2dCUUlVc0FaWUpNQUVqQ0FFQUFBSUhBZ0FBQUFBSERRQUJBQUFBQXdCZ0FNZ0FBQUJQQUFBQUFBU0FaQUVBQUFBQ0NBQUFRQkFCWWNVOUFRb0FBZ0NKQWdBQUJJQmxBUUFBQUFJSUFMLzY5d0F3SXl3QkNnQUNBSW9DQUFBRWdHWUJBQUFBQWdnQUFFQVFBV0hGV3dFS0FBSUFqd0kzQkFFQUFRQUFCSUJuQVFBQUFBSUlBS0p5MndCd2FEVUJDZ0FDQUpFQ0FnUUNBQWdBS3dRQ0FBQUFTQVFBQURjRUFRQUJCb0FBQUFBQUFBSUlBQWhaM3dBSmdqRUJCQUlRQUxQajFnQUpnakVCb25MZkFOWk9PUUVqQ0FFQUFBSUhBZ0FBQUFBSERRQUJBQUFBQXdCZ0FNZ0FBQUJQQUFBQUFBU0FhQUVBQUFBQ0NBQVRPeW9CWWNWcUFRb0FBZ0NUQWdBQUJJQnBBUUFBQUFJSUFDWTJSQUZoeFZzQkNnQUNBSlVDTndRQkFBRUFBQVNBYWdFQUFBQUNDQUE1TVY0QlljVnFBUW9BQWdDV0FqY0VBUUFCQUFBRWdHc0JBQUFBQWdnQU9URmVBV0hGaUFFS0FBSUFsd0lBQUFTQWJBRUFBQUFDQ0FBbU5rUUJZY1dYQVFvQUFnQ1lBamNFQVFBQkFBQUVnRzBCQUFBQUFnZ0FFenNxQVdIRmlBRUtBQUlBbVFJM0JBRUFBUUFBQklCdUFRQUFBQUlJQUV3c2VBRmh4WmNCQ2dBQ0FLQUNOd1FCQUFFQUFBU0Fid0VBQUFBQ0NBQUFRUElBMktuQkFBb0FBZ0NpQWlzRUFnQURBRWdFQUFBM0JBRUFBUWFBQUFBQUFBQUNDQUJtSnZZQWNVUEZBQVFDRUFBUnNlMEFJYWF5QUROeitBQnhROFVBSXdnQkFQOEJCd0VBL3dJSEFnQUFBQVVIQVFBREFBY1BBQUVBQUFBREFHQUF5QUFBQUVOSU13QUFBQUFFZ0hBQkFBQUFBZ2dBdWdNbkFaeXF2Z0FLQUFJQXBBSXJCQUlBQXdCSUJBQUFOd1FCQUFFR2dBQUFBQUFBQWdnQUlPb3FBVFZFd2dBRUFoQUF5M1FpQWVXbXJ3RHROaTBCTlVUQ0FDTUlBUUQvQVFjQkFQOENCd0lBQUFBRkJ3RUFBd0FIRHdBQkFBQUFBd0JnQU1nQUFBQkRTRE1BQUFBQUJZQnhBUUFBQ2dBQ0FJSUNCQVlFQUYwQkFBQUZCZ1FBWGdFQUFBQUdBZ0FDQUFNR0FnQUJBQXNHRUFCMkFRQUFoUUVBQUlZQkFBQnlBUUFBQUFBRmdISUJBQUFLQUFJQWd3SUVCZ1FBWGdFQUFBVUdCQUJmQVFBQUNnWUJBQUVBQUFXQWN3RUFBQW9BQWdDRUFnUUdCQUJmQVFBQUJRWUVBR0FCQUFBQUJnSUFBZ0FEQmdJQUFRQUxCaEFBY2dFQUFBQUFBQUIzQVFBQWRBRUFBQUFBQllCMEFRQUFDZ0FDQUlVQ0JBWUVBR0FCQUFBRkJnUUFZUUVBQUFvR0FRQUJBQUFGZ0hVQkFBQUtBQUlBaGdJRUJnUUFZUUVBQUFVR0JBQmlBUUFBQUFZQ0FBSUFBd1lDQUFFQUN3WVFBSFFCQUFCNkFRQUFBQUFBQUhZQkFBQUFBQVdBZGdFQUFBb0FBZ0NIQWdRR0JBQmlBUUFBQlFZRUFGMEJBQUFLQmdFQUFRQUFCWUIzQVFBQUNnQUNBSXNDQkFZRUFHQUJBQUFGQmdRQVl3RUFBQW9HQVFBQkFBQUZnSGdCQUFBS0FBSUFqQUlFQmdRQVl3RUFBQVVHQkFCa0FRQUFDZ1lCQUFFQUFBV0FlUUVBQUFvQUFnQ05BZ1FHQkFCa0FRQUFCUVlFQUdVQkFBQUtCZ0VBQVFBQUJZQjZBUUFBQ2dBQ0FJNENCQVlFQUdVQkFBQUZCZ1FBWVFFQUFBb0dBUUFCQUFBRmdIc0JBQUFLQUFJQWtBSUVCZ1FBWkFFQUFBVUdCQUJtQVFBQUFBWUNBQUlBQXdZQ0FBSUFDd1lRQUhrQkFBQjRBUUFBZlFFQUFBQUFBQUFBQUFXQWZBRUFBQW9BQWdDU0FnUUdCQUJsQVFBQUJRWUVBR2NCQUFBQUJnSUFBZ0FBQUFXQWZRRUFBQW9BQWdDVUFnUUdCQUJtQVFBQUJRWUVBR2dCQUFBS0JnRUFBUUFBQllCK0FRQUFDZ0FDQUpvQ0JBWUVBR2dCQUFBRkJnUUFhUUVBQUFBR0FnQUNBQU1HQWdBQkFBc0dFQUNEQVFBQWZRRUFBQUFBQUFCL0FRQUFBQUFGZ0g4QkFBQUtBQUlBbXdJRUJnUUFhUUVBQUFVR0JBQnFBUUFBQ2dZQkFBRUFBQVdBZ0FFQUFBb0FBZ0NjQWdRR0JBQnFBUUFBQlFZRUFHc0JBQUFBQmdJQUFnQURCZ0lBQVFBTEJoQUFmd0VBQUFBQUFBQ0VBUUFBZ1FFQUFBQUFCWUNCQVFBQUNnQUNBSjBDQkFZRUFHc0JBQUFGQmdRQWJBRUFBQW9HQVFBQkFBQUZnSUlCQUFBS0FBSUFuZ0lFQmdRQWJBRUFBQVVHQkFCdEFRQUFBQVlDQUFJQUF3WUNBQUVBQ3dZUUFJRUJBQUFBQUFBQUFBQUFBSU1CQUFBQUFBV0Fnd0VBQUFvQUFnQ2ZBZ1FHQkFCdEFRQUFCUVlFQUdnQkFBQUtCZ0VBQVFBQUJZQ0VBUUFBQ2dBQ0FLRUNCQVlFQUdzQkFBQUZCZ1FBYmdFQUFBb0dBUUFCQUFBRmdJVUJBQUFLQUFJQW93SUVCZ1FBWFFFQUFBVUdCQUJ2QVFBQUNnWUJBQUVBQUFXQWhnRUFBQW9BQWdDbEFnUUdCQUJlQVFBQUJRWUVBSEFCQUFBS0JnRUFBUUFBQUFBQUFBQUFBQUE9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QzE3SDE0TzJ8UGljdHVyZSAyNnxWbXBEUkRBeE1EQUVBd0lCQUFBQUFBQUFBQUFBQUFDQUFBQUFBQU1BRlFBQUFFTm9aVzFFY21GM0lERTBMakF1TUM0eE1UY0lBQk1BQUFCVmJuUnBkR3hsWkNCRWIyTjFiV1Z1ZEFRQ0VBQ3o0OVlBN0NUYkFFeHNlQUV1V1pnQkFRa0lBQUFBVndNQUFDMEFBZ2tJQUFEQUlRQUF3TFVDRFFnQkFBRUlCd0VBQVRvRUFRQUJPd1FCQUFCRkJBRUFBVHdFQVFBQVNnUUJBQUFNQmdFQUFROEdBUUFCRFFZQkFBQkNCQUVBQUVNRUFRQUFSQVFCQUFBT0NBSUFyMEl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BQmdDZ0JBQUFFQWhBQUFBQUFBQUFBQUFBWUVSSUN1ZkRFUXhZSUJBQUFBQ1FBR0FnRUFBQUFKQUFaQ0FBQUVBZ0NBQUVBRHdnQ0FBRUFBNEQrQUFBQUJBSVFBTFBqMWdEc0pOc0FUR3g0QVM1Wm1BRUtBQUlBeHdFRWdQOEFBQUFBQWdnQUFFQUJBZXlrMndBS0FBSUF4UUUzQkFFQUFRQUFCSUFBQVFBQUFBSUlBQUJBSHdIc3BOc0FDZ0FDQU1ZQk53UUJBQUVBQUFTQUFRRUFBQUFDQ0FBQVFDNEJBS0QxQUFvQUFnRElBUUFBQklBQ0FRQUFBQUlJQUFCQUh3RVRtdzhCQ2dBQ0FNa0JBQUFFZ0FNQkFBQUFBZ2dBQUVBQkFST2JEd0VLQUFJQXlnRUFBQVNBQkFFQUFBQUNDQUFBUVBJQUFLRDFBQW9BQWdETEFUY0VBUUFCQUFBRWdBVUJBQUFBQWdnQVFJVW9BVEFqTEFFS0FBSUEwZ0VDQkFJQUNBQXJCQUlBQUFCSUJBQUFOd1FCQUFFR2dBQUFBQUFBQWdnQXBtc3NBY2s4S0FFRUFoQUFVZllqQWNrOEtBRkFoU3dCbGdrd0FTTUlBUUFBQWdjQ0FBQUFBQWNOQUFFQUFBQURBR0FBeUFBQUFFOEFBQUFBQklBR0FRQUFBQUlJQUFCQUVBRmh4VDBCQ2dBQ0FOTUJBQUFFZ0FjQkFBQUFBZ2dBdi9yM0FEQWpMQUVLQUFJQTFBRUFBQVNBQ0FFQUFBQUNDQUFBUUJBQlljVmJBUW9BQWdEWkFUY0VBUUFCQUFBRWdBa0JBQUFBQWdnQW9uTGJBSEJvTlFFS0FBSUEyd0VDQkFJQUNBQXJCQUlBQUFCSUJBQUFOd1FCQUFFR2dBQUFBQUFBQWdnQUNGbmZBQW1DTVFFRUFoQUFzK1BXQUFtQ01RR2ljdDhBMWs0NUFTTUlBUUFBQWdjQ0FBQUFBQWNOQUFFQUFBQURBR0FBeUFBQUFFOEFBQUFBQklBS0FRQUFBQUlJQUJNN0tnRmh4V29CQ2dBQ0FOMEJBQUFFZ0FzQkFBQUFBZ2dBSmpaRUFXSEZXd0VLQUFJQTN3RTNCQUVBQVFBQUJJQU1BUUFBQUFJSUFEa3hYZ0ZoeFdvQkNnQUNBT0FCTndRQkFBRUFBQVNBRFFFQUFBQUNDQUE1TVY0QlljV0lBUW9BQWdEaEFRQUFCSUFPQVFBQUFBSUlBQ1kyUkFGaHhaY0JDZ0FDQU9JQk53UUJBQUVBQUFTQUR3RUFBQUFDQ0FBVE95b0JZY1dJQVFvQUFnRGpBVGNFQVFBQkFBQUVnQkFCQUFBQUFnZ0FUQ3g0QVdIRmx3RUtBQUlBNmdFM0JBRUFBUUFBQklBUkFRQUFBQUlJQUFCQVRBRUFvUFVBQ2dBQ0FPd0JLd1FDQUFNQVNBUUFBRGNFQVFBQkJvQUFBQUFBQUFJSUFHWW1VQUZtQnZJQUJBSVFBQkd4UndGbUJ2SUFNM05TQWJhakJBRWpDQUVBQUFJSEFnQUFBQVVIQVFBQkFBY1BBQUVBQUFBREFHQUF5QUFBQUVOSU13QUFBQUFGZ0JJQkFBQUtBQUlBekFFRUJnUUEvd0FBQUFVR0JBQUFBUUFBQUFZQ0FBSUFBd1lDQUFFQUN3WVFBQmNCQUFBQUFBQUFBQUFBQUJNQkFBQUFBQVdBRXdFQUFBb0FBZ0ROQVFRR0JBQUFBUUFBQlFZRUFBRUJBQUFLQmdFQUFRQUFCWUFVQVFBQUNnQUNBTTRCQkFZRUFBRUJBQUFGQmdRQUFnRUFBQUFHQWdBQ0FBTUdBZ0FCQUFzR0VBQVRBUUFBSmdFQUFCZ0JBQUFWQVFBQUFBQUZnQlVCQUFBS0FBSUF6d0VFQmdRQUFnRUFBQVVHQkFBREFRQUFDZ1lCQUFFQUFBV0FGZ0VBQUFvQUFnRFFBUVFHQkFBREFRQUFCUVlFQUFRQkFBQUFCZ0lBQWdBREJnSUFBUUFMQmhBQUZRRUFBQnNCQUFBQUFBQUFGd0VBQUFBQUJZQVhBUUFBQ2dBQ0FORUJCQVlFQUFRQkFBQUZCZ1FBL3dBQUFBb0dBUUFCQUFBRmdCZ0JBQUFLQUFJQTFRRUVCZ1FBQWdFQUFBVUdCQUFGQVFBQUNnWUJBQUVBQUFXQUdRRUFBQW9BQWdEV0FRUUdCQUFGQVFBQUJRWUVBQVlCQUFBS0JnRUFBUUFBQllBYUFRQUFDZ0FDQU5jQkJBWUVBQVlCQUFBRkJnUUFCd0VBQUFvR0FRQUJBQUFGZ0JzQkFBQUtBQUlBMkFFRUJnUUFCd0VBQUFVR0JBQURBUUFBQ2dZQkFBRUFBQVdBSEFFQUFBb0FBZ0RhQVFRR0JBQUdBUUFBQlFZRUFBZ0JBQUFBQmdJQUFnQURCZ0lBQWdBTEJoQUFHZ0VBQUJrQkFBQWVBUUFBQUFBQUFBQUFCWUFkQVFBQUNnQUNBTndCQkFZRUFBY0JBQUFGQmdRQUNRRUFBQUFHQWdBQ0FBQUFCWUFlQVFBQUNnQUNBTjRCQkFZRUFBZ0JBQUFGQmdRQUNnRUFBQW9HQVFBQkFBQUZnQjhCQUFBS0FBSUE1QUVFQmdRQUNnRUFBQVVHQkFBTEFRQUFBQVlDQUFJQUF3WUNBQUVBQ3dZUUFDUUJBQUFlQVFBQUFBQUFBQ0FCQUFBQUFBV0FJQUVBQUFvQUFnRGxBUVFHQkFBTEFRQUFCUVlFQUF3QkFBQUtCZ0VBQVFBQUJZQWhBUUFBQ2dBQ0FPWUJCQVlFQUF3QkFBQUZCZ1FBRFFFQUFBQUdBZ0FDQUFNR0FnQUJBQXNHRUFBZ0FRQUFBQUFBQUNVQkFBQWlBUUFBQUFBRmdDSUJBQUFLQUFJQTV3RUVCZ1FBRFFFQUFBVUdCQUFPQVFBQUNnWUJBQUVBQUFXQUl3RUFBQW9BQWdEb0FRUUdCQUFPQVFBQUJRWUVBQThCQUFBQUJnSUFBZ0FEQmdJQUFRQUxCaEFBSWdFQUFBQUFBQUFBQUFBQUpBRUFBQUFBQllBa0FRQUFDZ0FDQU9rQkJBWUVBQThCQUFBRkJnUUFDZ0VBQUFvR0FRQUJBQUFGZ0NVQkFBQUtBQUlBNndFRUJnUUFEUUVBQUFVR0JBQVFBUUFBQ2dZQkFBRUFBQVdBSmdFQUFBb0FBZ0R0QVFRR0JBQUJBUUFBQlFZRUFCRUJBQUFLQmdFQUFRQUFBQUFBQUFBQUFBQT0=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QzE2SDEyTzN8UGljdHVyZSAyOHxWbXBEUkRBeE1EQUVBd0lCQUFBQUFBQUFBQUFBQUFDQUFBQUFBQU1BRlFBQUFFTm9aVzFFY21GM0lERTBMakF1TUM0eE1UY0lBQk1BQUFCVmJuUnBkR3hsWkNCRWIyTjFiV1Z1ZEFRQ0VBQ3o0OVlBZFl1ekFFeHNlQUV1V1pnQkFRa0lBQUFBVndNQUFDMEFBZ2tJQUFEQUlRQUF3TFVDRFFnQkFBRUlCd0VBQVRvRUFRQUJPd1FCQUFCRkJBRUFBVHdFQVFBQVNnUUJBQUFNQmdFQUFROEdBUUFCRFFZQkFBQkNCQUVBQUVNRUFRQUFSQVFCQUFBT0NBSUFyMEl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BQmdMSUJBQUFFQWhBQUFBQUFBQUFBQUFBWUVSSUN1ZkRFUXhZSUJBQUFBQ1FBR0FnRUFBQUFKQUFaQ0FBQUVBZ0NBQUVBRHdnQ0FBRUFBNENJQVFBQUJBSVFBTFBqMWdCMWk3TUFUR3g0QVM1Wm1BRUtBQUlBekFJRWdJa0JBQUFBQWdnQUFFQUJBZXlrMndBS0FBSUF5Z0kzQkFFQUFRQUFCSUNLQVFBQUFBSUlBQUJBSHdIc3BOc0FDZ0FDQU1zQ0FBQUVnSXNCQUFBQUFnZ0FBRUF1QVFDZzlRQUtBQUlBelFJM0JBRUFBUUFBQklDTUFRQUFBQUlJQUFCQUh3RVRtdzhCQ2dBQ0FNNENBQUFFZ0kwQkFBQUFBZ2dBQUVBQkFST2JEd0VLQUFJQXp3SUFBQVNBamdFQUFBQUNDQUFBUVBJQUFLRDFBQW9BQWdEUUFqY0VBUUFCQUFBRWdJOEJBQUFBQWdnQVFJVW9BVEFqTEFFS0FBSUExd0lDQkFJQUNBQXJCQUlBQUFCSUJBQUFOd1FCQUFFR2dBQUFBQUFBQWdnQXBtc3NBY2s4S0FFRUFoQUFVZllqQWNrOEtBRkFoU3dCbGdrd0FTTUlBUUFBQWdjQ0FBQUFBQWNOQUFFQUFBQURBR0FBeUFBQUFFOEFBQUFBQklDUUFRQUFBQUlJQUFCQUVBRmh4VDBCQ2dBQ0FOZ0NBQUFFZ0pFQkFBQUFBZ2dBdi9yM0FEQWpMQUVLQUFJQTJRSUFBQVNBa2dFQUFBQUNDQUFBUUJBQlljVmJBUW9BQWdEZUFqY0VBUUFCQUFBRWdKTUJBQUFBQWdnQW9uTGJBSEJvTlFFS0FBSUE0QUlDQkFJQUNBQXJCQUlBQUFCSUJBQUFOd1FCQUFFR2dBQUFBQUFBQWdnQUNGbmZBQW1DTVFFRUFoQUFzK1BXQUFtQ01RR2ljdDhBMWs0NUFTTUlBUUFBQWdjQ0FBQUFBQWNOQUFFQUFBQURBR0FBeUFBQUFFOEFBQUFBQklDVUFRQUFBQUlJQUJNN0tnRmh4V29CQ2dBQ0FPSUNBQUFFZ0pVQkFBQUFBZ2dBSmpaRUFXSEZXd0VLQUFJQTVBSTNCQUVBQVFBQUJJQ1dBUUFBQUFJSUFEa3hYZ0ZoeFdvQkNnQUNBT1VDTndRQkFBRUFBQVNBbHdFQUFBQUNDQUE1TVY0QlljV0lBUW9BQWdEbUFnQUFCSUNZQVFBQUFBSUlBQ1kyUkFGaHhaY0JDZ0FDQU9jQ053UUJBQUVBQUFTQW1RRUFBQUFDQ0FBVE95b0JZY1dJQVFvQUFnRG9BamNFQVFBQkFBQUVnSm9CQUFBQUFnZ0FUQ3g0QVdIRmx3RUtBQUlBN3dJM0JBRUFBUUFBQklDYkFRQUFBQUlJQUxvREp3R2NxcjRBQ2dBQ0FQRUNBZ1FDQUFnQUt3UUNBQUVBU0FRQUFEY0VBUUFCQm9BQUFBQUFBQUlJQUNEcUtnRUNrY0lBQkFJUUFNdDBJZ0YxaTdNQXVnTXJBUUtSd2dBakNBRUEvd0VIQVFEL0FnY0NBQUFBQlFjQkFBTUFCdzRBQVFBQUFBTUFZQURJQUFBQVQwZ0FBQUFBQllDY0FRQUFDZ0FDQU5FQ0JBWUVBSWtCQUFBRkJnUUFpZ0VBQUFBR0FnQUNBQU1HQWdBQkFBc0dFQUNoQVFBQUFBQUFBTEFCQUFDZEFRQUFBQUFGZ0owQkFBQUtBQUlBMGdJRUJnUUFpZ0VBQUFVR0JBQ0xBUUFBQ2dZQkFBRUFBQVdBbmdFQUFBb0FBZ0RUQWdRR0JBQ0xBUUFBQlFZRUFJd0JBQUFBQmdJQUFnQURCZ0lBQVFBTEJoQUFuUUVBQUFBQUFBQ2lBUUFBbndFQUFBQUFCWUNmQVFBQUNnQUNBTlFDQkFZRUFJd0JBQUFGQmdRQWpRRUFBQW9HQVFBQkFBQUZnS0FCQUFBS0FBSUExUUlFQmdRQWpRRUFBQVVHQkFDT0FRQUFBQVlDQUFJQUF3WUNBQUVBQ3dZUUFKOEJBQUNsQVFBQUFBQUFBS0VCQUFBQUFBV0FvUUVBQUFvQUFnRFdBZ1FHQkFDT0FRQUFCUVlFQUlrQkFBQUtCZ0VBQVFBQUJZQ2lBUUFBQ2dBQ0FOb0NCQVlFQUl3QkFBQUZCZ1FBandFQUFBb0dBUUFCQUFBRmdLTUJBQUFLQUFJQTJ3SUVCZ1FBandFQUFBVUdCQUNRQVFBQUNnWUJBQUVBQUFXQXBBRUFBQW9BQWdEY0FnUUdCQUNRQVFBQUJRWUVBSkVCQUFBS0JnRUFBUUFBQllDbEFRQUFDZ0FDQU4wQ0JBWUVBSkVCQUFBRkJnUUFqUUVBQUFvR0FRQUJBQUFGZ0tZQkFBQUtBQUlBM3dJRUJnUUFrQUVBQUFVR0JBQ1NBUUFBQUFZQ0FBSUFBd1lDQUFJQUN3WVFBS1FCQUFDakFRQUFxQUVBQUFBQUFBQUFBQVdBcHdFQUFBb0FBZ0RoQWdRR0JBQ1JBUUFBQlFZRUFKTUJBQUFBQmdJQUFnQUFBQVdBcUFFQUFBb0FBZ0RqQWdRR0JBQ1NBUUFBQlFZRUFKUUJBQUFLQmdFQUFRQUFCWUNwQVFBQUNnQUNBT2tDQkFZRUFKUUJBQUFGQmdRQWxRRUFBQUFHQWdBQ0FBTUdBZ0FCQUFzR0VBQ3VBUUFBcUFFQUFBQUFBQUNxQVFBQUFBQUZnS29CQUFBS0FBSUE2Z0lFQmdRQWxRRUFBQVVHQkFDV0FRQUFDZ1lCQUFFQUFBV0Fxd0VBQUFvQUFnRHJBZ1FHQkFDV0FRQUFCUVlFQUpjQkFBQUFCZ0lBQWdBREJnSUFBUUFMQmhBQXFnRUFBQUFBQUFDdkFRQUFyQUVBQUFBQUJZQ3NBUUFBQ2dBQ0FPd0NCQVlFQUpjQkFBQUZCZ1FBbUFFQUFBb0dBUUFCQUFBRmdLMEJBQUFLQUFJQTdRSUVCZ1FBbUFFQUFBVUdCQUNaQVFBQUFBWUNBQUlBQXdZQ0FBRUFDd1lRQUt3QkFBQUFBQUFBQUFBQUFLNEJBQUFBQUFXQXJnRUFBQW9BQWdEdUFnUUdCQUNaQVFBQUJRWUVBSlFCQUFBS0JnRUFBUUFBQllDdkFRQUFDZ0FDQVBBQ0JBWUVBSmNCQUFBRkJnUUFtZ0VBQUFvR0FRQUJBQUFGZ0xBQkFBQUtBQUlBOGdJRUJnUUFpZ0VBQUFVR0JBQ2JBUUFBQ2dZQkFBRUFBQUFBQUFBQUFBQUE=</t>
        </r>
      </text>
    </comment>
    <comment ref="C15" authorId="0" shapeId="0">
      <text>
        <r>
          <rPr>
            <sz val="9"/>
            <color indexed="81"/>
            <rFont val="Tahoma"/>
            <family val="2"/>
          </rPr>
          <t>QzE3SDE0TzN8UGljdHVyZSAzMHxWbXBEUkRBeE1EQUVBd0lCQUFBQUFBQUFBQUFBQUFDQUFBQUFBQU1BRlFBQUFFTm9aVzFFY21GM0lERTBMakF1TUM0eE1UY0lBQk1BQUFCVmJuUnBkR3hsWkNCRWIyTjFiV1Z1ZEFRQ0VBQVJzYzhBZFl1ekFFeHNlQUV1V1pnQkFRa0lBQUFBVndNQUFDMEFBZ2tJQUFEQUlRQUF3TFVDRFFnQkFBRUlCd0VBQVRvRUFRQUJPd1FCQUFCRkJBRUFBVHdFQVFBQVNnUUJBQUFNQmdFQUFROEdBUUFCRFFZQkFBQkNCQUVBQUVNRUFRQUFSQVFCQUFBT0NBSUFyMEl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BQmdEb0JBQUFFQWhBQUFBQUFBQUFBQUFBWUVSSUN1ZkRFUXhZSUJBQUFBQ1FBR0FnRUFBQUFKQUFaQ0FBQUVBZ0NBQUVBRHdnQ0FBRUFBNEFPQVFBQUJBSVFBQkd4endCMWk3TUFUR3g0QVM1Wm1BRUtBQUlBNHdFRWdBOEJBQUFBQWdnQUFFQUJBZXlrMndBS0FBSUE0UUUzQkFFQUFRQUFCSUFRQVFBQUFBSUlBQUJBSHdIc3BOc0FDZ0FDQU9JQkFBQUVnQkVCQUFBQUFnZ0FBRUF1QVFDZzlRQUtBQUlBNUFFM0JBRUFBUUFBQklBU0FRQUFBQUlJQUFCQUh3RVRtdzhCQ2dBQ0FPVUJBQUFFZ0JNQkFBQUFBZ2dBQUVBQkFST2JEd0VLQUFJQTVnRUFBQVNBRkFFQUFBQUNDQUFBUVBJQUFLRDFBQW9BQWdEbkFRQUFCSUFWQVFBQUFBSUlBRUNGS0FFd0l5d0JDZ0FDQU80QkFnUUNBQWdBS3dRQ0FBQUFTQVFBQURjRUFRQUJCb0FBQUFBQUFBSUlBS1pyTEFISlBDZ0JCQUlRQUZIMkl3SEpQQ2dCUUlVc0FaWUpNQUVqQ0FFQUFBSUhBZ0FBQUFBSERRQUJBQUFBQXdCZ0FNZ0FBQUJQQUFBQUFBU0FGZ0VBQUFBQ0NBQUFRQkFCWWNVOUFRb0FBZ0R2QVFBQUJJQVhBUUFBQUFJSUFMLzY5d0F3SXl3QkNnQUNBUEFCQUFBRWdCZ0JBQUFBQWdnQUFFQVFBV0hGV3dFS0FBSUE5UUUzQkFFQUFRQUFCSUFaQVFBQUFBSUlBS0p5MndCd2FEVUJDZ0FDQVBjQkFnUUNBQWdBS3dRQ0FBQUFTQVFBQURjRUFRQUJCb0FBQUFBQUFBSUlBQWhaM3dBSmdqRUJCQUlRQUxQajFnQUpnakVCb25MZkFOWk9PUUVqQ0FFQUFBSUhBZ0FBQUFBSERRQUJBQUFBQXdCZ0FNZ0FBQUJQQUFBQUFBU0FHZ0VBQUFBQ0NBQVRPeW9CWWNWcUFRb0FBZ0Q1QVFBQUJJQWJBUUFBQUFJSUFDWTJSQUZoeFZzQkNnQUNBUHNCTndRQkFBRUFBQVNBSEFFQUFBQUNDQUE1TVY0QlljVnFBUW9BQWdEOEFUY0VBUUFCQUFBRWdCMEJBQUFBQWdnQU9URmVBV0hGaUFFS0FBSUEvUUVBQUFTQUhnRUFBQUFDQ0FBbU5rUUJZY1dYQVFvQUFnRCtBVGNFQVFBQkFBQUVnQjhCQUFBQUFnZ0FFenNxQVdIRmlBRUtBQUlBL3dFM0JBRUFBUUFBQklBZ0FRQUFBQUlJQUV3c2VBRmh4WmNCQ2dBQ0FBWUNOd1FCQUFFQUFBU0FJUUVBQUFBQ0NBQzZBeWNCbktxK0FBb0FBZ0FJQWdJRUFnQUlBQ3NFQWdBQkFFZ0VBQUEzQkFFQUFRYUFBQUFBQUFBQ0NBQWc2aW9CQXBIQ0FBUUNFQURMZENJQmRZdXpBTG9ES3dFQ2tjSUFJd2dCQVA4QkJ3RUEvd0lIQWdBQUFBVUhBUUFEQUFjT0FBRUFBQUFEQUdBQXlBQUFBRTlJQUFBQUFBU0FJZ0VBQUFBQ0NBQUFRTlFBQUtEMUFBb0FBZ0FLQWlzRUFnQURBRWdFQUFBM0JBRUFBUWFBQUFBQUFBQUNDQUJtSnRnQVpnYnlBQVFDRUFBUnNjOEFaZ2J5QUROejJnQzJvd1FCSXdnQkFBQUNCd0lBQUFBRkJ3RUFBUUFIRHdBQkFBQUFBd0JnQU1nQUFBQkRTRE1BQUFBQUJZQWpBUUFBQ2dBQ0FPZ0JCQVlFQUE4QkFBQUZCZ1FBRUFFQUFBQUdBZ0FDQUFNR0FnQUJBQXNHRUFBb0FRQUFBQUFBQURjQkFBQWtBUUFBQUFBRmdDUUJBQUFLQUFJQTZRRUVCZ1FBRUFFQUFBVUdCQUFSQVFBQUNnWUJBQUVBQUFXQUpRRUFBQW9BQWdEcUFRUUdCQUFSQVFBQUJRWUVBQklCQUFBQUJnSUFBZ0FEQmdJQUFRQUxCaEFBSkFFQUFBQUFBQUFwQVFBQUpnRUFBQUFBQllBbUFRQUFDZ0FDQU9zQkJBWUVBQklCQUFBRkJnUUFFd0VBQUFvR0FRQUJBQUFGZ0NjQkFBQUtBQUlBN0FFRUJnUUFFd0VBQUFVR0JBQVVBUUFBQUFZQ0FBSUFBd1lDQUFFQUN3WVFBQ1lCQUFBc0FRQUFPQUVBQUNnQkFBQUFBQVdBS0FFQUFBb0FBZ0R0QVFRR0JBQVVBUUFBQlFZRUFBOEJBQUFLQmdFQUFRQUFCWUFwQVFBQUNnQUNBUEVCQkFZRUFCSUJBQUFGQmdRQUZRRUFBQW9HQVFBQkFBQUZnQ29CQUFBS0FBSUE4Z0VFQmdRQUZRRUFBQVVHQkFBV0FRQUFDZ1lCQUFFQUFBV0FLd0VBQUFvQUFnRHpBUVFHQkFBV0FRQUFCUVlFQUJjQkFBQUtCZ0VBQVFBQUJZQXNBUUFBQ2dBQ0FQUUJCQVlFQUJjQkFBQUZCZ1FBRXdFQUFBb0dBUUFCQUFBRmdDMEJBQUFLQUFJQTlnRUVCZ1FBRmdFQUFBVUdCQUFZQVFBQUFBWUNBQUlBQXdZQ0FBSUFDd1lRQUNzQkFBQXFBUUFBTHdFQUFBQUFBQUFBQUFXQUxnRUFBQW9BQWdENEFRUUdCQUFYQVFBQUJRWUVBQmtCQUFBQUJnSUFBZ0FBQUFXQUx3RUFBQW9BQWdENkFRUUdCQUFZQVFBQUJRWUVBQm9CQUFBS0JnRUFBUUFBQllBd0FRQUFDZ0FDQUFBQ0JBWUVBQm9CQUFBRkJnUUFHd0VBQUFBR0FnQUNBQU1HQWdBQkFBc0dFQUExQVFBQUx3RUFBQUFBQUFBeEFRQUFBQUFGZ0RFQkFBQUtBQUlBQVFJRUJnUUFHd0VBQUFVR0JBQWNBUUFBQ2dZQkFBRUFBQVdBTWdFQUFBb0FBZ0FDQWdRR0JBQWNBUUFBQlFZRUFCMEJBQUFBQmdJQUFnQURCZ0lBQVFBTEJoQUFNUUVBQUFBQUFBQTJBUUFBTXdFQUFBQUFCWUF6QVFBQUNnQUNBQU1DQkFZRUFCMEJBQUFGQmdRQUhnRUFBQW9HQVFBQkFBQUZnRFFCQUFBS0FBSUFCQUlFQmdRQUhnRUFBQVVHQkFBZkFRQUFBQVlDQUFJQUF3WUNBQUVBQ3dZUUFETUJBQUFBQUFBQUFBQUFBRFVCQUFBQUFBV0FOUUVBQUFvQUFnQUZBZ1FHQkFBZkFRQUFCUVlFQUJvQkFBQUtCZ0VBQVFBQUJZQTJBUUFBQ2dBQ0FBY0NCQVlFQUIwQkFBQUZCZ1FBSUFFQUFBb0dBUUFCQUFBRmdEY0JBQUFLQUFJQUNRSUVCZ1FBRUFFQUFBVUdCQUFoQVFBQUNnWUJBQUVBQUFXQU9BRUFBQW9BQWdBTEFnUUdCQUFVQVFBQUJRWUVBQ0lCQUFBS0JnRUFBUUFBQUFBQUFBQUFBQUE9</t>
        </r>
      </text>
    </comment>
    <comment ref="C16" authorId="0" shapeId="0">
      <text>
        <r>
          <rPr>
            <sz val="9"/>
            <color indexed="81"/>
            <rFont val="Tahoma"/>
            <family val="2"/>
          </rPr>
          <t>QzE3SDE0TzN8UGljdHVyZSAzMnxWbXBEUkRBeE1EQUVBd0lCQUFBQUFBQUFBQUFBQUFDQUFBQUFBQU1BRlFBQUFFTm9aVzFFY21GM0lERTBMakF1TUM0eE1UY0lBQk1BQUFCVmJuUnBkR3hsWkNCRWIyTjFiV1Z1ZEFRQ0VBQ3o0OVlBZFl1ekFFeHNlQUV1V1pnQkFRa0lBQUFBVndNQUFDMEFBZ2tJQUFEQUlRQUF3TFVDRFFnQkFBRUlCd0VBQVRvRUFRQUJPd1FCQUFCRkJBRUFBVHdFQVFBQVNnUUJBQUFNQmdFQUFROEdBUUFCRFFZQkFBQkNCQUVBQUVNRUFRQUFSQVFCQUFBT0NBSUFyMEl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BQmdEb0JBQUFFQWhBQUFBQUFBQUFBQUFBWUVSSUN1ZkRFUXhZSUJBQUFBQ1FBR0FnRUFBQUFKQUFaQ0FBQUVBZ0NBQUVBRHdnQ0FBRUFBNEFPQVFBQUJBSVFBTFBqMWdCMWk3TUFUR3g0QVM1Wm1BRUtBQUlBNHdFRWdBOEJBQUFBQWdnQUFFQUJBZXlrMndBS0FBSUE0UUUzQkFFQUFRQUFCSUFRQVFBQUFBSUlBQUJBSHdIc3BOc0FDZ0FDQU9JQkFBQUVnQkVCQUFBQUFnZ0FBRUF1QVFDZzlRQUtBQUlBNUFFQUFBU0FFZ0VBQUFBQ0NBQUFRQjhCRTVzUEFRb0FBZ0RsQVFBQUJJQVRBUUFBQUFJSUFBQkFBUUVUbXc4QkNnQUNBT1lCQUFBRWdCUUJBQUFBQWdnQUFFRHlBQUNnOVFBS0FBSUE1d0UzQkFFQUFRQUFCSUFWQVFBQUFBSUlBRUNGS0FFd0l5d0JDZ0FDQU80QkFnUUNBQWdBS3dRQ0FBQUFTQVFBQURjRUFRQUJCb0FBQUFBQUFBSUlBS1pyTEFISlBDZ0JCQUlRQUZIMkl3SEpQQ2dCUUlVc0FaWUpNQUVqQ0FFQUFBSUhBZ0FBQUFBSERRQUJBQUFBQXdCZ0FNZ0FBQUJQQUFBQUFBU0FGZ0VBQUFBQ0NBQUFRQkFCWWNVOUFRb0FBZ0R2QVFBQUJJQVhBUUFBQUFJSUFMLzY5d0F3SXl3QkNnQUNBUEFCQUFBRWdCZ0JBQUFBQWdnQUFFQVFBV0hGV3dFS0FBSUE5UUUzQkFFQUFRQUFCSUFaQVFBQUFBSUlBS0p5MndCd2FEVUJDZ0FDQVBjQkFnUUNBQWdBS3dRQ0FBQUFTQVFBQURjRUFRQUJCb0FBQUFBQUFBSUlBQWhaM3dBSmdqRUJCQUlRQUxQajFnQUpnakVCb25MZkFOWk9PUUVqQ0FFQUFBSUhBZ0FBQUFBSERRQUJBQUFBQXdCZ0FNZ0FBQUJQQUFBQUFBU0FHZ0VBQUFBQ0NBQVRPeW9CWWNWcUFRb0FBZ0Q1QVFBQUJJQWJBUUFBQUFJSUFDWTJSQUZoeFZzQkNnQUNBUHNCTndRQkFBRUFBQVNBSEFFQUFBQUNDQUE1TVY0QlljVnFBUW9BQWdEOEFUY0VBUUFCQUFBRWdCMEJBQUFBQWdnQU9URmVBV0hGaUFFS0FBSUEvUUVBQUFTQUhnRUFBQUFDQ0FBbU5rUUJZY1dYQVFvQUFnRCtBVGNFQVFBQkFBQUVnQjhCQUFBQUFnZ0FFenNxQVdIRmlBRUtBQUlBL3dFM0JBRUFBUUFBQklBZ0FRQUFBQUlJQUV3c2VBRmh4WmNCQ2dBQ0FBWUNOd1FCQUFFQUFBU0FJUUVBQUFBQ0NBQzZBeWNCbktxK0FBb0FBZ0FJQWdJRUFnQUlBQ3NFQWdBQkFFZ0VBQUEzQkFFQUFRYUFBQUFBQUFBQ0NBQWc2aW9CQXBIQ0FBUUNFQURMZENJQmRZdXpBTG9ES3dFQ2tjSUFJd2dCQVA4QkJ3RUEvd0lIQWdBQUFBVUhBUUFEQUFjT0FBRUFBQUFEQUdBQXlBQUFBRTlJQUFBQUFBU0FJZ0VBQUFBQ0NBQUFRRXdCQUtEMUFBb0FBZ0FLQWlzRUFnQURBRWdFQUFBM0JBRUFBUWFBQUFBQUFBQUNDQUJtSmxBQlpnYnlBQVFDRUFBUnNVY0JaZ2J5QUROelVnRzJvd1FCSXdnQkFBQUNCd0lBQUFBRkJ3RUFBUUFIRHdBQkFBQUFBd0JnQU1nQUFBQkRTRE1BQUFBQUJZQWpBUUFBQ2dBQ0FPZ0JCQVlFQUE4QkFBQUZCZ1FBRUFFQUFBQUdBZ0FDQUFNR0FnQUJBQXNHRUFBb0FRQUFBQUFBQURjQkFBQWtBUUFBQUFBRmdDUUJBQUFLQUFJQTZRRUVCZ1FBRUFFQUFBVUdCQUFSQVFBQUNnWUJBQUVBQUFXQUpRRUFBQW9BQWdEcUFRUUdCQUFSQVFBQUJRWUVBQklCQUFBQUJnSUFBZ0FEQmdJQUFRQUxCaEFBSkFFQUFEZ0JBQUFwQVFBQUpnRUFBQUFBQllBbUFRQUFDZ0FDQU9zQkJBWUVBQklCQUFBRkJnUUFFd0VBQUFvR0FRQUJBQUFGZ0NjQkFBQUtBQUlBN0FFRUJnUUFFd0VBQUFVR0JBQVVBUUFBQUFZQ0FBSUFBd1lDQUFFQUN3WVFBQ1lCQUFBc0FRQUFBQUFBQUNnQkFBQUFBQVdBS0FFQUFBb0FBZ0R0QVFRR0JBQVVBUUFBQlFZRUFBOEJBQUFLQmdFQUFRQUFCWUFwQVFBQUNnQUNBUEVCQkFZRUFCSUJBQUFGQmdRQUZRRUFBQW9HQVFBQkFBQUZnQ29CQUFBS0FBSUE4Z0VFQmdRQUZRRUFBQVVHQkFBV0FRQUFDZ1lCQUFFQUFBV0FLd0VBQUFvQUFnRHpBUVFHQkFBV0FRQUFCUVlFQUJjQkFBQUtCZ0VBQVFBQUJZQXNBUUFBQ2dBQ0FQUUJCQVlFQUJjQkFBQUZCZ1FBRXdFQUFBb0dBUUFCQUFBRmdDMEJBQUFLQUFJQTlnRUVCZ1FBRmdFQUFBVUdCQUFZQVFBQUFBWUNBQUlBQXdZQ0FBSUFDd1lRQUNzQkFBQXFBUUFBTHdFQUFBQUFBQUFBQUFXQUxnRUFBQW9BQWdENEFRUUdCQUFYQVFBQUJRWUVBQmtCQUFBQUJnSUFBZ0FBQUFXQUx3RUFBQW9BQWdENkFRUUdCQUFZQVFBQUJRWUVBQm9CQUFBS0JnRUFBUUFBQllBd0FRQUFDZ0FDQUFBQ0JBWUVBQm9CQUFBRkJnUUFHd0VBQUFBR0FnQUNBQU1HQWdBQkFBc0dFQUExQVFBQUx3RUFBQUFBQUFBeEFRQUFBQUFGZ0RFQkFBQUtBQUlBQVFJRUJnUUFHd0VBQUFVR0JBQWNBUUFBQ2dZQkFBRUFBQVdBTWdFQUFBb0FBZ0FDQWdRR0JBQWNBUUFBQlFZRUFCMEJBQUFBQmdJQUFnQURCZ0lBQVFBTEJoQUFNUUVBQUFBQUFBQTJBUUFBTXdFQUFBQUFCWUF6QVFBQUNnQUNBQU1DQkFZRUFCMEJBQUFGQmdRQUhnRUFBQW9HQVFBQkFBQUZnRFFCQUFBS0FBSUFCQUlFQmdRQUhnRUFBQVVHQkFBZkFRQUFBQVlDQUFJQUF3WUNBQUVBQ3dZUUFETUJBQUFBQUFBQUFBQUFBRFVCQUFBQUFBV0FOUUVBQUFvQUFnQUZBZ1FHQkFBZkFRQUFCUVlFQUJvQkFBQUtCZ0VBQVFBQUJZQTJBUUFBQ2dBQ0FBY0NCQVlFQUIwQkFBQUZCZ1FBSUFFQUFBb0dBUUFCQUFBRmdEY0JBQUFLQUFJQUNRSUVCZ1FBRUFFQUFBVUdCQUFoQVFBQUNnWUJBQUVBQUFXQU9BRUFBQW9BQWdBTEFnUUdCQUFSQVFBQUJRWUVBQ0lCQUFBS0JnRUFBUUFBQUFBQUFBQUFBQUE9</t>
        </r>
      </text>
    </comment>
  </commentList>
</comments>
</file>

<file path=xl/sharedStrings.xml><?xml version="1.0" encoding="utf-8"?>
<sst xmlns="http://schemas.openxmlformats.org/spreadsheetml/2006/main" count="962" uniqueCount="204">
  <si>
    <t>Triplicate 1</t>
  </si>
  <si>
    <t>Rep 1</t>
  </si>
  <si>
    <t>Rep 2</t>
  </si>
  <si>
    <t>Rep 3</t>
  </si>
  <si>
    <t>Average</t>
  </si>
  <si>
    <t>St. Dev.</t>
  </si>
  <si>
    <t>% Inhibition</t>
  </si>
  <si>
    <t>Plate 1</t>
  </si>
  <si>
    <t>4-Chloro</t>
  </si>
  <si>
    <t>Temperature(¡C)</t>
  </si>
  <si>
    <t>5-Chloro</t>
  </si>
  <si>
    <t>6-Chloro</t>
  </si>
  <si>
    <t>4Cl</t>
  </si>
  <si>
    <t>7-Chloro</t>
  </si>
  <si>
    <t>5Cl</t>
  </si>
  <si>
    <t>5-Bromo</t>
  </si>
  <si>
    <t>6Cl</t>
  </si>
  <si>
    <t>6-Bromo</t>
  </si>
  <si>
    <t>7Cl</t>
  </si>
  <si>
    <t>Vehicle</t>
  </si>
  <si>
    <t>5Br</t>
  </si>
  <si>
    <t>6Br</t>
  </si>
  <si>
    <t>5-Fluoro</t>
  </si>
  <si>
    <t>6-Fluoro</t>
  </si>
  <si>
    <t>7-Bromo</t>
  </si>
  <si>
    <t>Plate 2</t>
  </si>
  <si>
    <t>5-Methyl</t>
  </si>
  <si>
    <t>5,6-Dimethyl</t>
  </si>
  <si>
    <t>7-Methyl</t>
  </si>
  <si>
    <t>7Br</t>
  </si>
  <si>
    <t>5F</t>
  </si>
  <si>
    <t>6F</t>
  </si>
  <si>
    <t>4-Hydroxy</t>
  </si>
  <si>
    <t>5Me</t>
  </si>
  <si>
    <t>6-Hydroxy</t>
  </si>
  <si>
    <t>5,6 dMe</t>
  </si>
  <si>
    <t>6-Hydroxy-4-Methyl</t>
  </si>
  <si>
    <t>7Me</t>
  </si>
  <si>
    <t>6-Hydroxy-7-Methyl</t>
  </si>
  <si>
    <t>Tartrazine</t>
  </si>
  <si>
    <t>Alizarin Y</t>
  </si>
  <si>
    <t>Plate 3</t>
  </si>
  <si>
    <t>Triplicate 2</t>
  </si>
  <si>
    <t>Tart</t>
  </si>
  <si>
    <t>Aliz</t>
  </si>
  <si>
    <t>4OH</t>
  </si>
  <si>
    <t>6OH7Me</t>
  </si>
  <si>
    <t>6OH</t>
  </si>
  <si>
    <t>6OH4Me</t>
  </si>
  <si>
    <t>Triplicate 3</t>
  </si>
  <si>
    <t>Average % Inhibition</t>
  </si>
  <si>
    <t>% Inhibition T1</t>
  </si>
  <si>
    <t>% Inhibition T2</t>
  </si>
  <si>
    <t>% Inhibition T3</t>
  </si>
  <si>
    <t>Instrument: HP Diode Array</t>
  </si>
  <si>
    <t>Collection mode: Scan</t>
  </si>
  <si>
    <t>Number of points: 255</t>
  </si>
  <si>
    <t>Monochromator = 190 to 700 nm</t>
  </si>
  <si>
    <t>Timing mode: Constant Time</t>
  </si>
  <si>
    <t>Integration Time: 2.5 sec.</t>
  </si>
  <si>
    <t>Apply Reference: True</t>
  </si>
  <si>
    <t>Active DCDevices: HPDA (red)</t>
  </si>
  <si>
    <t>Reduction mode: Absorbance</t>
  </si>
  <si>
    <t>Scan mode: Fixed Slitwidth and HV(s)</t>
  </si>
  <si>
    <t xml:space="preserve">    (HPDA, Slit width = _______ mm (manual))</t>
  </si>
  <si>
    <t>Total Elapsed Time = 0:03.9  (min:sec)</t>
  </si>
  <si>
    <t>Total Elapsed Time = 0:04.0  (min:sec)</t>
  </si>
  <si>
    <t>Wavelength</t>
  </si>
  <si>
    <t>M.W (g/mol):</t>
  </si>
  <si>
    <t>starting wt (mg):</t>
  </si>
  <si>
    <t>starting mol:</t>
  </si>
  <si>
    <t>Molarity after initial dilution of 10ml</t>
  </si>
  <si>
    <t>Molarity after 1:11 dilution</t>
  </si>
  <si>
    <t>Initial starting M in uM</t>
  </si>
  <si>
    <t>Concentration 5F</t>
  </si>
  <si>
    <t>Absorbance at 394nm</t>
  </si>
  <si>
    <t>Concentration 5Cl</t>
  </si>
  <si>
    <t>Absorbance at 370nm</t>
  </si>
  <si>
    <t>Concentration 4Cl</t>
  </si>
  <si>
    <t>Absorbance at 390nm</t>
  </si>
  <si>
    <t>Concentration 6Cl</t>
  </si>
  <si>
    <t>Absorbance at 378nm</t>
  </si>
  <si>
    <t>Concentration 7Cl</t>
  </si>
  <si>
    <t>Absorbance at 386</t>
  </si>
  <si>
    <t>Concentration 5Br</t>
  </si>
  <si>
    <t>Concentration 6Br</t>
  </si>
  <si>
    <t>Concentration 7Br</t>
  </si>
  <si>
    <t>Concentration 5Me</t>
  </si>
  <si>
    <t>Concentration 5,6 dMe</t>
  </si>
  <si>
    <t>Absorbance at 382nm</t>
  </si>
  <si>
    <t>Concentration 7Me</t>
  </si>
  <si>
    <t>Absorbance at 386nm</t>
  </si>
  <si>
    <t xml:space="preserve"> </t>
  </si>
  <si>
    <t>Concentration 6OH</t>
  </si>
  <si>
    <t>Absorbance at 338nm</t>
  </si>
  <si>
    <t>Concentration 6OH4Me</t>
  </si>
  <si>
    <t>Concentration 4OH</t>
  </si>
  <si>
    <t>Aurone</t>
  </si>
  <si>
    <t>ε</t>
  </si>
  <si>
    <t>linear equation</t>
  </si>
  <si>
    <t>R squared value</t>
  </si>
  <si>
    <t>y = 17188x - 0.0091</t>
  </si>
  <si>
    <t>y = 24252x - 0.0033</t>
  </si>
  <si>
    <t>y = 17129x - 0.0066</t>
  </si>
  <si>
    <t>y = 16551x - 0.0071</t>
  </si>
  <si>
    <t>y = 23187x - 0.0008</t>
  </si>
  <si>
    <t>y = 17247x + 0.004</t>
  </si>
  <si>
    <t>λmax</t>
  </si>
  <si>
    <t>y = 15112x - 0.0032</t>
  </si>
  <si>
    <t>y = 22435x + 0.0035</t>
  </si>
  <si>
    <t>y = 22250x + 0.0022</t>
  </si>
  <si>
    <t>y = 15470x + 0.0011</t>
  </si>
  <si>
    <t>y = 19522x - 0.0016</t>
  </si>
  <si>
    <t>y = 18380x - 0.0092</t>
  </si>
  <si>
    <t>y = 22664x - 0.0579</t>
  </si>
  <si>
    <t>2fold dilution from 50uM</t>
  </si>
  <si>
    <t>2fold dilution from 30uM</t>
  </si>
  <si>
    <t>y = 33050x - 0.0518</t>
  </si>
  <si>
    <t>y = 30445x - 0.0263</t>
  </si>
  <si>
    <t>will not dissolve</t>
  </si>
  <si>
    <t xml:space="preserve">Compound I.D. </t>
  </si>
  <si>
    <t>Structure</t>
  </si>
  <si>
    <t>M.W.</t>
  </si>
  <si>
    <t>Prod. ID</t>
  </si>
  <si>
    <t>Theoretical Yield (g)</t>
  </si>
  <si>
    <t>Actual Yield (g)</t>
  </si>
  <si>
    <t>% Yield</t>
  </si>
  <si>
    <t>C16H11FO2</t>
  </si>
  <si>
    <t>JS101</t>
  </si>
  <si>
    <t>JS102</t>
  </si>
  <si>
    <t>C16H11ClO2</t>
  </si>
  <si>
    <t>JS103</t>
  </si>
  <si>
    <t>JS104</t>
  </si>
  <si>
    <t>JS105</t>
  </si>
  <si>
    <t>JS106</t>
  </si>
  <si>
    <t>C16H11BrO2</t>
  </si>
  <si>
    <t>JS107</t>
  </si>
  <si>
    <t>JS108</t>
  </si>
  <si>
    <t>JS109</t>
  </si>
  <si>
    <t>C17H14O2</t>
  </si>
  <si>
    <t>JS110</t>
  </si>
  <si>
    <t>5,6dMe</t>
  </si>
  <si>
    <t>C18H16O2</t>
  </si>
  <si>
    <t>JS111</t>
  </si>
  <si>
    <t>JS112</t>
  </si>
  <si>
    <t>C16H12O3</t>
  </si>
  <si>
    <t>JS201</t>
  </si>
  <si>
    <t>C17H14O3</t>
  </si>
  <si>
    <t>JS203</t>
  </si>
  <si>
    <t>JS204</t>
  </si>
  <si>
    <t>JS202</t>
  </si>
  <si>
    <t>Plate 4</t>
  </si>
  <si>
    <t>5f,6f,4cl</t>
  </si>
  <si>
    <t>5cl,6cl,7cl</t>
  </si>
  <si>
    <t>5br,6br,7br</t>
  </si>
  <si>
    <t>5me,5,6dme,7me</t>
  </si>
  <si>
    <t>6oh, 4oh,6o4m</t>
  </si>
  <si>
    <t>Plate 5</t>
  </si>
  <si>
    <t>vehicle</t>
  </si>
  <si>
    <t>tartrazine,alizarin, unsub</t>
  </si>
  <si>
    <t>6o7m,unsub</t>
  </si>
  <si>
    <t>unsub</t>
  </si>
  <si>
    <t>Plate 6</t>
  </si>
  <si>
    <t>Plate 7</t>
  </si>
  <si>
    <t>M.W. (g/mol):</t>
  </si>
  <si>
    <t>no sub</t>
  </si>
  <si>
    <t>y=20208x + 0.0052</t>
  </si>
  <si>
    <t>MP</t>
  </si>
  <si>
    <t>174-177</t>
  </si>
  <si>
    <t>169-172</t>
  </si>
  <si>
    <t>4Cl (3)</t>
  </si>
  <si>
    <t>5Cl (4)</t>
  </si>
  <si>
    <t>6Cl (5)</t>
  </si>
  <si>
    <t>7Cl (6)</t>
  </si>
  <si>
    <t>unsub (17)</t>
  </si>
  <si>
    <t>121-126</t>
  </si>
  <si>
    <t>143-146</t>
  </si>
  <si>
    <t>164-168</t>
  </si>
  <si>
    <t>165-176</t>
  </si>
  <si>
    <t>152-157</t>
  </si>
  <si>
    <t>157-160</t>
  </si>
  <si>
    <t>194-200</t>
  </si>
  <si>
    <t>115-117</t>
  </si>
  <si>
    <t>181-184</t>
  </si>
  <si>
    <t>105-108</t>
  </si>
  <si>
    <t>272-279</t>
  </si>
  <si>
    <t>171-172</t>
  </si>
  <si>
    <t>&gt;380</t>
  </si>
  <si>
    <t>256-259</t>
  </si>
  <si>
    <t>94-101</t>
  </si>
  <si>
    <t>alpha</t>
  </si>
  <si>
    <t>stdev</t>
  </si>
  <si>
    <t>n</t>
  </si>
  <si>
    <t>sample mean</t>
  </si>
  <si>
    <t>95% Confidence</t>
  </si>
  <si>
    <t>Upper Interval</t>
  </si>
  <si>
    <t>Lower Interval</t>
  </si>
  <si>
    <t>Lower</t>
  </si>
  <si>
    <t>Upper</t>
  </si>
  <si>
    <t>Lower2</t>
  </si>
  <si>
    <t>Upper2</t>
  </si>
  <si>
    <t>Lower3</t>
  </si>
  <si>
    <t>Upper3</t>
  </si>
  <si>
    <t>Dilution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</si>
</sst>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S Sans Serif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MS Sans Serif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D0D0D0"/>
      </left>
      <right style="medium">
        <color rgb="FFD0D0D0"/>
      </right>
      <top style="medium">
        <color rgb="FFD0D0D0"/>
      </top>
      <bottom style="medium">
        <color rgb="FFD0D0D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ont="1" applyFill="1"/>
    <xf numFmtId="0" fontId="1" fillId="2" borderId="0" xfId="0" applyFont="1" applyFill="1"/>
    <xf numFmtId="0" fontId="1" fillId="0" borderId="0" xfId="0" applyFont="1"/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0" fontId="1" fillId="3" borderId="0" xfId="0" applyFont="1" applyFill="1"/>
    <xf numFmtId="10" fontId="1" fillId="3" borderId="0" xfId="0" applyNumberFormat="1" applyFont="1" applyFill="1"/>
    <xf numFmtId="0" fontId="0" fillId="3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1" fontId="4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2" borderId="0" xfId="0" applyFont="1" applyFill="1"/>
    <xf numFmtId="0" fontId="2" fillId="2" borderId="0" xfId="0" applyFont="1" applyFill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0" fontId="2" fillId="0" borderId="0" xfId="0" applyFont="1"/>
    <xf numFmtId="0" fontId="1" fillId="0" borderId="0" xfId="0" applyFont="1" applyAlignment="1">
      <alignment wrapText="1"/>
    </xf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0" fillId="6" borderId="0" xfId="0" applyFill="1"/>
    <xf numFmtId="0" fontId="0" fillId="7" borderId="0" xfId="0" applyFill="1"/>
    <xf numFmtId="0" fontId="0" fillId="6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Fill="1"/>
    <xf numFmtId="0" fontId="7" fillId="0" borderId="0" xfId="0" applyFont="1" applyFill="1"/>
    <xf numFmtId="0" fontId="0" fillId="8" borderId="0" xfId="0" applyFill="1"/>
    <xf numFmtId="0" fontId="0" fillId="0" borderId="0" xfId="0" applyFont="1" applyFill="1"/>
    <xf numFmtId="10" fontId="1" fillId="0" borderId="0" xfId="0" applyNumberFormat="1" applyFont="1" applyFill="1"/>
    <xf numFmtId="0" fontId="0" fillId="0" borderId="0" xfId="0" applyFill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9" borderId="0" xfId="0" applyFill="1"/>
    <xf numFmtId="0" fontId="10" fillId="10" borderId="3" xfId="0" applyFont="1" applyFill="1" applyBorder="1" applyAlignment="1">
      <alignment vertical="center" wrapText="1"/>
    </xf>
    <xf numFmtId="0" fontId="10" fillId="9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0" fillId="3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2" fillId="0" borderId="0" xfId="0" applyFont="1" applyFill="1"/>
    <xf numFmtId="0" fontId="0" fillId="3" borderId="0" xfId="0" applyFont="1" applyFill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EE111"/>
      <color rgb="FF5A82A6"/>
      <color rgb="FFC50BA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% Inhibition of Aurones on HepG2</a:t>
            </a:r>
            <a:r>
              <a:rPr lang="en-US" baseline="0"/>
              <a:t> Cells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'Aurone &amp; Dye Tox '!$P$37:$P$59</c:f>
                <c:numCache>
                  <c:formatCode>General</c:formatCode>
                  <c:ptCount val="23"/>
                  <c:pt idx="0">
                    <c:v>5.7451749896233223E-2</c:v>
                  </c:pt>
                  <c:pt idx="1">
                    <c:v>2.7650844484756409E-2</c:v>
                  </c:pt>
                  <c:pt idx="2">
                    <c:v>0.18767841809307234</c:v>
                  </c:pt>
                  <c:pt idx="3">
                    <c:v>7.6311201430551298E-2</c:v>
                  </c:pt>
                  <c:pt idx="4">
                    <c:v>1.2506751159878537E-2</c:v>
                  </c:pt>
                  <c:pt idx="5">
                    <c:v>3.843448077804934E-2</c:v>
                  </c:pt>
                  <c:pt idx="8">
                    <c:v>5.5848732695273906E-3</c:v>
                  </c:pt>
                  <c:pt idx="9">
                    <c:v>3.3914927527362811E-2</c:v>
                  </c:pt>
                  <c:pt idx="10">
                    <c:v>0.11115285987708146</c:v>
                  </c:pt>
                  <c:pt idx="11">
                    <c:v>1.3754098357292133E-2</c:v>
                  </c:pt>
                  <c:pt idx="12">
                    <c:v>2.2328396597060374E-2</c:v>
                  </c:pt>
                  <c:pt idx="13">
                    <c:v>1.6110669224410845E-2</c:v>
                  </c:pt>
                  <c:pt idx="16">
                    <c:v>4.6542820469303137E-2</c:v>
                  </c:pt>
                  <c:pt idx="17">
                    <c:v>3.044106431494209E-2</c:v>
                  </c:pt>
                  <c:pt idx="18">
                    <c:v>6.0554299199162775E-2</c:v>
                  </c:pt>
                  <c:pt idx="19">
                    <c:v>7.1112395299437248E-2</c:v>
                  </c:pt>
                  <c:pt idx="20">
                    <c:v>1.0858426111165609E-2</c:v>
                  </c:pt>
                  <c:pt idx="21">
                    <c:v>7.6212683373593992E-2</c:v>
                  </c:pt>
                  <c:pt idx="22">
                    <c:v>0.14864436392456098</c:v>
                  </c:pt>
                </c:numCache>
              </c:numRef>
            </c:plus>
            <c:minus>
              <c:numRef>
                <c:f>'Aurone &amp; Dye Tox '!$O$37:$O$59</c:f>
                <c:numCache>
                  <c:formatCode>General</c:formatCode>
                  <c:ptCount val="23"/>
                  <c:pt idx="0">
                    <c:v>5.7451749896233195E-2</c:v>
                  </c:pt>
                  <c:pt idx="1">
                    <c:v>2.7650844484756631E-2</c:v>
                  </c:pt>
                  <c:pt idx="2">
                    <c:v>0.18767841809307229</c:v>
                  </c:pt>
                  <c:pt idx="3">
                    <c:v>7.6311201430551284E-2</c:v>
                  </c:pt>
                  <c:pt idx="4">
                    <c:v>1.2506751159878315E-2</c:v>
                  </c:pt>
                  <c:pt idx="5">
                    <c:v>3.8434480778049007E-2</c:v>
                  </c:pt>
                  <c:pt idx="8">
                    <c:v>5.5848732695275016E-3</c:v>
                  </c:pt>
                  <c:pt idx="9">
                    <c:v>3.391492752736279E-2</c:v>
                  </c:pt>
                  <c:pt idx="10">
                    <c:v>0.11115285987708151</c:v>
                  </c:pt>
                  <c:pt idx="11">
                    <c:v>1.3754098357292466E-2</c:v>
                  </c:pt>
                  <c:pt idx="12">
                    <c:v>2.2328396597060346E-2</c:v>
                  </c:pt>
                  <c:pt idx="13">
                    <c:v>1.6110669224411067E-2</c:v>
                  </c:pt>
                  <c:pt idx="16">
                    <c:v>4.6542820469303192E-2</c:v>
                  </c:pt>
                  <c:pt idx="17">
                    <c:v>3.0441064314942201E-2</c:v>
                  </c:pt>
                  <c:pt idx="18">
                    <c:v>6.0554299199162442E-2</c:v>
                  </c:pt>
                  <c:pt idx="19">
                    <c:v>7.111239529943747E-2</c:v>
                  </c:pt>
                  <c:pt idx="20">
                    <c:v>1.0858426111165609E-2</c:v>
                  </c:pt>
                  <c:pt idx="21">
                    <c:v>7.6212683373593992E-2</c:v>
                  </c:pt>
                  <c:pt idx="22">
                    <c:v>0.14864436392456104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'Aurone &amp; Dye Tox '!$N$37:$N$59</c:f>
              <c:strCache>
                <c:ptCount val="23"/>
                <c:pt idx="0">
                  <c:v>4-Chloro</c:v>
                </c:pt>
                <c:pt idx="1">
                  <c:v>5-Chloro</c:v>
                </c:pt>
                <c:pt idx="2">
                  <c:v>6-Chloro</c:v>
                </c:pt>
                <c:pt idx="3">
                  <c:v>7-Chloro</c:v>
                </c:pt>
                <c:pt idx="4">
                  <c:v>5-Bromo</c:v>
                </c:pt>
                <c:pt idx="5">
                  <c:v>6-Bromo</c:v>
                </c:pt>
                <c:pt idx="8">
                  <c:v>5-Fluoro</c:v>
                </c:pt>
                <c:pt idx="9">
                  <c:v>6-Fluoro</c:v>
                </c:pt>
                <c:pt idx="10">
                  <c:v>7-Bromo</c:v>
                </c:pt>
                <c:pt idx="11">
                  <c:v>5-Methyl</c:v>
                </c:pt>
                <c:pt idx="12">
                  <c:v>5,6-Dimethyl</c:v>
                </c:pt>
                <c:pt idx="13">
                  <c:v>7-Methyl</c:v>
                </c:pt>
                <c:pt idx="16">
                  <c:v>4-Hydroxy</c:v>
                </c:pt>
                <c:pt idx="17">
                  <c:v>6-Hydroxy</c:v>
                </c:pt>
                <c:pt idx="18">
                  <c:v>6-Hydroxy-4-Methyl</c:v>
                </c:pt>
                <c:pt idx="19">
                  <c:v>6-Hydroxy-7-Methyl</c:v>
                </c:pt>
                <c:pt idx="20">
                  <c:v>unsub</c:v>
                </c:pt>
                <c:pt idx="21">
                  <c:v>Tartrazine</c:v>
                </c:pt>
                <c:pt idx="22">
                  <c:v>Alizarin Y</c:v>
                </c:pt>
              </c:strCache>
            </c:strRef>
          </c:cat>
          <c:val>
            <c:numRef>
              <c:f>'Aurone &amp; Dye Tox '!$Q$37:$Q$59</c:f>
              <c:numCache>
                <c:formatCode>0.00%</c:formatCode>
                <c:ptCount val="23"/>
                <c:pt idx="0">
                  <c:v>0.15134613530150431</c:v>
                </c:pt>
                <c:pt idx="1">
                  <c:v>0.7268204701174511</c:v>
                </c:pt>
                <c:pt idx="2">
                  <c:v>0.25072008739674123</c:v>
                </c:pt>
                <c:pt idx="3">
                  <c:v>3.6432857495060589E-2</c:v>
                </c:pt>
                <c:pt idx="4">
                  <c:v>0.59353907018053309</c:v>
                </c:pt>
                <c:pt idx="5">
                  <c:v>0.75218878098792619</c:v>
                </c:pt>
                <c:pt idx="8">
                  <c:v>0.8700558025054822</c:v>
                </c:pt>
                <c:pt idx="9">
                  <c:v>3.522158854212331E-2</c:v>
                </c:pt>
                <c:pt idx="10">
                  <c:v>5.8514581650952364E-2</c:v>
                </c:pt>
                <c:pt idx="11">
                  <c:v>0.80878988218273473</c:v>
                </c:pt>
                <c:pt idx="12">
                  <c:v>0.24949492426899744</c:v>
                </c:pt>
                <c:pt idx="13">
                  <c:v>0.87535078034878666</c:v>
                </c:pt>
                <c:pt idx="16">
                  <c:v>0.54043427244671882</c:v>
                </c:pt>
                <c:pt idx="17">
                  <c:v>0.66789704021815621</c:v>
                </c:pt>
                <c:pt idx="18">
                  <c:v>0.67757447299379925</c:v>
                </c:pt>
                <c:pt idx="19">
                  <c:v>0.78575022487541613</c:v>
                </c:pt>
                <c:pt idx="20">
                  <c:v>0.86274013072867595</c:v>
                </c:pt>
                <c:pt idx="21">
                  <c:v>6.8138562272395231E-2</c:v>
                </c:pt>
                <c:pt idx="22">
                  <c:v>-0.54445480099462673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C-4988-BD6C-0C72D87C188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56611712"/>
        <c:axId val="456612104"/>
      </c:barChart>
      <c:catAx>
        <c:axId val="4566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2104"/>
        <c:crosses val="autoZero"/>
        <c:auto val="1"/>
        <c:lblAlgn val="ctr"/>
        <c:lblOffset val="100"/>
        <c:noMultiLvlLbl val="0"/>
      </c:catAx>
      <c:valAx>
        <c:axId val="456612104"/>
        <c:scaling>
          <c:orientation val="minMax"/>
          <c:max val="1"/>
          <c:min val="-0.7500000000000001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Absorbance spectra of Me substituted aurones at 36-44uM concentration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'Me UV New'!$B$14</c:f>
              <c:strCache>
                <c:ptCount val="1"/>
                <c:pt idx="0">
                  <c:v>5Me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'Me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'Me UV New'!$B$15:$B$170</c:f>
              <c:numCache>
                <c:formatCode>General</c:formatCode>
                <c:ptCount val="156"/>
                <c:pt idx="0">
                  <c:v>0.142013549804688</c:v>
                </c:pt>
                <c:pt idx="1">
                  <c:v>0.7115478515625</c:v>
                </c:pt>
                <c:pt idx="2">
                  <c:v>0.74540710449218806</c:v>
                </c:pt>
                <c:pt idx="3">
                  <c:v>1.0674743652343801</c:v>
                </c:pt>
                <c:pt idx="4">
                  <c:v>0.99205017089843806</c:v>
                </c:pt>
                <c:pt idx="5">
                  <c:v>1.0633087158203101</c:v>
                </c:pt>
                <c:pt idx="6">
                  <c:v>1.2700347900390601</c:v>
                </c:pt>
                <c:pt idx="7">
                  <c:v>0.91770935058593806</c:v>
                </c:pt>
                <c:pt idx="8">
                  <c:v>1.1102294921875</c:v>
                </c:pt>
                <c:pt idx="9">
                  <c:v>0.721527099609375</c:v>
                </c:pt>
                <c:pt idx="10">
                  <c:v>0.740447998046875</c:v>
                </c:pt>
                <c:pt idx="11">
                  <c:v>0.57579040527343806</c:v>
                </c:pt>
                <c:pt idx="12">
                  <c:v>0.615142822265625</c:v>
                </c:pt>
                <c:pt idx="13">
                  <c:v>0.519012451171875</c:v>
                </c:pt>
                <c:pt idx="14">
                  <c:v>0.58503723144531306</c:v>
                </c:pt>
                <c:pt idx="15">
                  <c:v>0.50408935546875</c:v>
                </c:pt>
                <c:pt idx="16">
                  <c:v>0.569366455078125</c:v>
                </c:pt>
                <c:pt idx="17">
                  <c:v>0.50471496582031306</c:v>
                </c:pt>
                <c:pt idx="18">
                  <c:v>0.53729248046875</c:v>
                </c:pt>
                <c:pt idx="19">
                  <c:v>0.476394653320313</c:v>
                </c:pt>
                <c:pt idx="20">
                  <c:v>0.45245361328125</c:v>
                </c:pt>
                <c:pt idx="21">
                  <c:v>0.404327392578125</c:v>
                </c:pt>
                <c:pt idx="22">
                  <c:v>0.399673461914063</c:v>
                </c:pt>
                <c:pt idx="23">
                  <c:v>0.378326416015625</c:v>
                </c:pt>
                <c:pt idx="24">
                  <c:v>0.397415161132813</c:v>
                </c:pt>
                <c:pt idx="25">
                  <c:v>0.398818969726563</c:v>
                </c:pt>
                <c:pt idx="26">
                  <c:v>0.443405151367188</c:v>
                </c:pt>
                <c:pt idx="27">
                  <c:v>0.450653076171875</c:v>
                </c:pt>
                <c:pt idx="28">
                  <c:v>0.52836608886718806</c:v>
                </c:pt>
                <c:pt idx="29">
                  <c:v>0.534454345703125</c:v>
                </c:pt>
                <c:pt idx="30">
                  <c:v>0.587921142578125</c:v>
                </c:pt>
                <c:pt idx="31">
                  <c:v>0.5423583984375</c:v>
                </c:pt>
                <c:pt idx="32">
                  <c:v>0.56843566894531306</c:v>
                </c:pt>
                <c:pt idx="33">
                  <c:v>0.54144287109375</c:v>
                </c:pt>
                <c:pt idx="34">
                  <c:v>0.56703186035156306</c:v>
                </c:pt>
                <c:pt idx="35">
                  <c:v>0.54170227050781306</c:v>
                </c:pt>
                <c:pt idx="36">
                  <c:v>0.55171203613281306</c:v>
                </c:pt>
                <c:pt idx="37">
                  <c:v>0.51556396484375</c:v>
                </c:pt>
                <c:pt idx="38">
                  <c:v>0.509979248046875</c:v>
                </c:pt>
                <c:pt idx="39">
                  <c:v>0.466400146484375</c:v>
                </c:pt>
                <c:pt idx="40">
                  <c:v>0.452362060546875</c:v>
                </c:pt>
                <c:pt idx="41">
                  <c:v>0.401504516601563</c:v>
                </c:pt>
                <c:pt idx="42">
                  <c:v>0.380783081054688</c:v>
                </c:pt>
                <c:pt idx="43">
                  <c:v>0.330490112304688</c:v>
                </c:pt>
                <c:pt idx="44">
                  <c:v>0.329208374023438</c:v>
                </c:pt>
                <c:pt idx="45">
                  <c:v>0.295211791992188</c:v>
                </c:pt>
                <c:pt idx="46">
                  <c:v>0.29437255859375</c:v>
                </c:pt>
                <c:pt idx="47">
                  <c:v>0.271224975585938</c:v>
                </c:pt>
                <c:pt idx="48">
                  <c:v>0.279495239257813</c:v>
                </c:pt>
                <c:pt idx="49">
                  <c:v>0.25537109375</c:v>
                </c:pt>
                <c:pt idx="50">
                  <c:v>0.271591186523438</c:v>
                </c:pt>
                <c:pt idx="51">
                  <c:v>0.274002075195313</c:v>
                </c:pt>
                <c:pt idx="52">
                  <c:v>0.299224853515625</c:v>
                </c:pt>
                <c:pt idx="53">
                  <c:v>0.311965942382813</c:v>
                </c:pt>
                <c:pt idx="54">
                  <c:v>0.348480224609375</c:v>
                </c:pt>
                <c:pt idx="55">
                  <c:v>0.369155883789063</c:v>
                </c:pt>
                <c:pt idx="56">
                  <c:v>0.41241455078125</c:v>
                </c:pt>
                <c:pt idx="57">
                  <c:v>0.435867309570313</c:v>
                </c:pt>
                <c:pt idx="58">
                  <c:v>0.484466552734375</c:v>
                </c:pt>
                <c:pt idx="59">
                  <c:v>0.51133728027343806</c:v>
                </c:pt>
                <c:pt idx="60">
                  <c:v>0.5780029296875</c:v>
                </c:pt>
                <c:pt idx="61">
                  <c:v>0.61564636230468806</c:v>
                </c:pt>
                <c:pt idx="62">
                  <c:v>0.699676513671875</c:v>
                </c:pt>
                <c:pt idx="63">
                  <c:v>0.72401428222656306</c:v>
                </c:pt>
                <c:pt idx="64">
                  <c:v>0.804351806640625</c:v>
                </c:pt>
                <c:pt idx="65">
                  <c:v>0.7906494140625</c:v>
                </c:pt>
                <c:pt idx="66">
                  <c:v>0.86036682128906306</c:v>
                </c:pt>
                <c:pt idx="67">
                  <c:v>0.826416015625</c:v>
                </c:pt>
                <c:pt idx="68">
                  <c:v>0.907958984375</c:v>
                </c:pt>
                <c:pt idx="69">
                  <c:v>0.870635986328125</c:v>
                </c:pt>
                <c:pt idx="70">
                  <c:v>0.968994140625</c:v>
                </c:pt>
                <c:pt idx="71">
                  <c:v>0.90248107910156306</c:v>
                </c:pt>
                <c:pt idx="72">
                  <c:v>0.96833801269531306</c:v>
                </c:pt>
                <c:pt idx="73">
                  <c:v>0.85197448730468806</c:v>
                </c:pt>
                <c:pt idx="74">
                  <c:v>0.85008239746093806</c:v>
                </c:pt>
                <c:pt idx="75">
                  <c:v>0.71330261230468806</c:v>
                </c:pt>
                <c:pt idx="76">
                  <c:v>0.66497802734375</c:v>
                </c:pt>
                <c:pt idx="77">
                  <c:v>0.55230712890625</c:v>
                </c:pt>
                <c:pt idx="78">
                  <c:v>0.50550842285156306</c:v>
                </c:pt>
                <c:pt idx="79">
                  <c:v>0.427764892578125</c:v>
                </c:pt>
                <c:pt idx="80">
                  <c:v>0.401123046875</c:v>
                </c:pt>
                <c:pt idx="81">
                  <c:v>0.363677978515625</c:v>
                </c:pt>
                <c:pt idx="82">
                  <c:v>0.366683959960938</c:v>
                </c:pt>
                <c:pt idx="83">
                  <c:v>0.359603881835938</c:v>
                </c:pt>
                <c:pt idx="84">
                  <c:v>0.385162353515625</c:v>
                </c:pt>
                <c:pt idx="85">
                  <c:v>0.394287109375</c:v>
                </c:pt>
                <c:pt idx="86">
                  <c:v>0.430892944335938</c:v>
                </c:pt>
                <c:pt idx="87">
                  <c:v>0.440093994140625</c:v>
                </c:pt>
                <c:pt idx="88">
                  <c:v>0.481597900390625</c:v>
                </c:pt>
                <c:pt idx="89">
                  <c:v>0.489761352539063</c:v>
                </c:pt>
                <c:pt idx="90">
                  <c:v>0.53399658203125</c:v>
                </c:pt>
                <c:pt idx="91">
                  <c:v>0.538787841796875</c:v>
                </c:pt>
                <c:pt idx="92">
                  <c:v>0.58024597167968806</c:v>
                </c:pt>
                <c:pt idx="93">
                  <c:v>0.57513427734375</c:v>
                </c:pt>
                <c:pt idx="94">
                  <c:v>0.61395263671875</c:v>
                </c:pt>
                <c:pt idx="95">
                  <c:v>0.6087646484375</c:v>
                </c:pt>
                <c:pt idx="96">
                  <c:v>0.648590087890625</c:v>
                </c:pt>
                <c:pt idx="97">
                  <c:v>0.636749267578125</c:v>
                </c:pt>
                <c:pt idx="98">
                  <c:v>0.67216491699218806</c:v>
                </c:pt>
                <c:pt idx="99">
                  <c:v>0.65777587890625</c:v>
                </c:pt>
                <c:pt idx="100">
                  <c:v>0.68719482421875</c:v>
                </c:pt>
                <c:pt idx="101">
                  <c:v>0.654388427734375</c:v>
                </c:pt>
                <c:pt idx="102">
                  <c:v>0.64109802246093806</c:v>
                </c:pt>
                <c:pt idx="103">
                  <c:v>0.561767578125</c:v>
                </c:pt>
                <c:pt idx="104">
                  <c:v>0.50321960449218806</c:v>
                </c:pt>
                <c:pt idx="105">
                  <c:v>0.431304931640625</c:v>
                </c:pt>
                <c:pt idx="106">
                  <c:v>0.396469116210938</c:v>
                </c:pt>
                <c:pt idx="107">
                  <c:v>0.344879150390625</c:v>
                </c:pt>
                <c:pt idx="108">
                  <c:v>0.313552856445313</c:v>
                </c:pt>
                <c:pt idx="109">
                  <c:v>0.264450073242188</c:v>
                </c:pt>
                <c:pt idx="110">
                  <c:v>0.222518920898438</c:v>
                </c:pt>
                <c:pt idx="111">
                  <c:v>0.171920776367188</c:v>
                </c:pt>
                <c:pt idx="112">
                  <c:v>0.13818359375</c:v>
                </c:pt>
                <c:pt idx="113">
                  <c:v>0.108200073242188</c:v>
                </c:pt>
                <c:pt idx="114">
                  <c:v>9.5458984375E-2</c:v>
                </c:pt>
                <c:pt idx="115">
                  <c:v>7.2540283203125E-2</c:v>
                </c:pt>
                <c:pt idx="116">
                  <c:v>6.829833984375E-2</c:v>
                </c:pt>
                <c:pt idx="117">
                  <c:v>5.6549072265625E-2</c:v>
                </c:pt>
                <c:pt idx="118" formatCode="0.00E+00">
                  <c:v>4.85992431640625E-2</c:v>
                </c:pt>
                <c:pt idx="119" formatCode="0.00E+00">
                  <c:v>4.09088134765625E-2</c:v>
                </c:pt>
                <c:pt idx="120" formatCode="0.00E+00">
                  <c:v>3.59649658203125E-2</c:v>
                </c:pt>
                <c:pt idx="121" formatCode="0.00E+00">
                  <c:v>2.68402099609375E-2</c:v>
                </c:pt>
                <c:pt idx="122">
                  <c:v>2.33154296875E-2</c:v>
                </c:pt>
                <c:pt idx="123">
                  <c:v>1.8157958984375E-2</c:v>
                </c:pt>
                <c:pt idx="124" formatCode="0.00E+00">
                  <c:v>1.42974853515625E-2</c:v>
                </c:pt>
                <c:pt idx="125" formatCode="0.00E+00">
                  <c:v>1.08795166015625E-2</c:v>
                </c:pt>
                <c:pt idx="126">
                  <c:v>8.23974609375E-3</c:v>
                </c:pt>
                <c:pt idx="127" formatCode="0.00E+00">
                  <c:v>5.9661865234375E-3</c:v>
                </c:pt>
                <c:pt idx="128">
                  <c:v>3.72314453125E-3</c:v>
                </c:pt>
                <c:pt idx="129">
                  <c:v>1.77001953125E-3</c:v>
                </c:pt>
                <c:pt idx="130">
                  <c:v>4.2724609375E-4</c:v>
                </c:pt>
                <c:pt idx="131" formatCode="0.00E+00">
                  <c:v>-6.256103515625E-4</c:v>
                </c:pt>
                <c:pt idx="132" formatCode="0.00E+00">
                  <c:v>-1.0833740234375E-3</c:v>
                </c:pt>
                <c:pt idx="133">
                  <c:v>-1.251220703125E-3</c:v>
                </c:pt>
                <c:pt idx="134" formatCode="0.00E+00">
                  <c:v>-5.950927734375E-4</c:v>
                </c:pt>
                <c:pt idx="135">
                  <c:v>-1.64794921875E-3</c:v>
                </c:pt>
                <c:pt idx="136">
                  <c:v>-2.532958984375E-3</c:v>
                </c:pt>
                <c:pt idx="137">
                  <c:v>-3.662109375E-4</c:v>
                </c:pt>
                <c:pt idx="138" formatCode="0.00E+00">
                  <c:v>-1.9073486328125E-3</c:v>
                </c:pt>
                <c:pt idx="139">
                  <c:v>-1.953125E-3</c:v>
                </c:pt>
                <c:pt idx="140">
                  <c:v>-4.150390625E-3</c:v>
                </c:pt>
                <c:pt idx="141" formatCode="0.00E+00">
                  <c:v>-1.6632080078125E-3</c:v>
                </c:pt>
                <c:pt idx="142">
                  <c:v>-2.166748046875E-3</c:v>
                </c:pt>
                <c:pt idx="143" formatCode="0.00E+00">
                  <c:v>-2.3040771484375E-3</c:v>
                </c:pt>
                <c:pt idx="144">
                  <c:v>-3.0517578125E-5</c:v>
                </c:pt>
                <c:pt idx="145" formatCode="0.00E+00">
                  <c:v>-1.3275146484375E-3</c:v>
                </c:pt>
                <c:pt idx="146" formatCode="0.00E+00">
                  <c:v>-1.8157958984375E-3</c:v>
                </c:pt>
                <c:pt idx="147" formatCode="0.00E+00">
                  <c:v>-7.476806640625E-4</c:v>
                </c:pt>
                <c:pt idx="148" formatCode="0.00E+00">
                  <c:v>7.62939453125E-5</c:v>
                </c:pt>
                <c:pt idx="149" formatCode="0.00E+00">
                  <c:v>-2.9144287109375E-3</c:v>
                </c:pt>
                <c:pt idx="150" formatCode="0.00E+00">
                  <c:v>-1.9378662109375E-3</c:v>
                </c:pt>
                <c:pt idx="151" formatCode="0.00E+00">
                  <c:v>-2.3345947265625E-3</c:v>
                </c:pt>
                <c:pt idx="152" formatCode="0.00E+00">
                  <c:v>-2.7618408203125E-3</c:v>
                </c:pt>
                <c:pt idx="153" formatCode="0.00E+00">
                  <c:v>-1.1138916015625E-3</c:v>
                </c:pt>
                <c:pt idx="154">
                  <c:v>-2.166748046875E-3</c:v>
                </c:pt>
                <c:pt idx="155">
                  <c:v>-2.197265625E-3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80-453D-AD2B-B14048112BD9}"/>
            </c:ext>
          </c:extLst>
        </c:ser>
        <c:ser>
          <c:idx val="1"/>
          <c:order val="1"/>
          <c:tx>
            <c:strRef>
              <c:f>'Me UV New'!$C$14</c:f>
              <c:strCache>
                <c:ptCount val="1"/>
                <c:pt idx="0">
                  <c:v>5,6 dMe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'Me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'Me UV New'!$C$15:$C$170</c:f>
              <c:numCache>
                <c:formatCode>General</c:formatCode>
                <c:ptCount val="156"/>
                <c:pt idx="0" formatCode="0.00E+00">
                  <c:v>7.33795166015625E-2</c:v>
                </c:pt>
                <c:pt idx="1">
                  <c:v>0.76063537597656306</c:v>
                </c:pt>
                <c:pt idx="2">
                  <c:v>0.84465026855468806</c:v>
                </c:pt>
                <c:pt idx="3">
                  <c:v>1.1519927978515601</c:v>
                </c:pt>
                <c:pt idx="4">
                  <c:v>1.10064697265625</c:v>
                </c:pt>
                <c:pt idx="5">
                  <c:v>1.1085510253906301</c:v>
                </c:pt>
                <c:pt idx="6">
                  <c:v>1.3910827636718801</c:v>
                </c:pt>
                <c:pt idx="7">
                  <c:v>0.92835998535156306</c:v>
                </c:pt>
                <c:pt idx="8">
                  <c:v>1.0233612060546899</c:v>
                </c:pt>
                <c:pt idx="9">
                  <c:v>0.70643615722656306</c:v>
                </c:pt>
                <c:pt idx="10">
                  <c:v>0.69038391113281306</c:v>
                </c:pt>
                <c:pt idx="11">
                  <c:v>0.543304443359375</c:v>
                </c:pt>
                <c:pt idx="12">
                  <c:v>0.5523681640625</c:v>
                </c:pt>
                <c:pt idx="13">
                  <c:v>0.463165283203125</c:v>
                </c:pt>
                <c:pt idx="14">
                  <c:v>0.493988037109375</c:v>
                </c:pt>
                <c:pt idx="15">
                  <c:v>0.43682861328125</c:v>
                </c:pt>
                <c:pt idx="16">
                  <c:v>0.480453491210938</c:v>
                </c:pt>
                <c:pt idx="17">
                  <c:v>0.441131591796875</c:v>
                </c:pt>
                <c:pt idx="18">
                  <c:v>0.46478271484375</c:v>
                </c:pt>
                <c:pt idx="19">
                  <c:v>0.422927856445313</c:v>
                </c:pt>
                <c:pt idx="20">
                  <c:v>0.4073486328125</c:v>
                </c:pt>
                <c:pt idx="21">
                  <c:v>0.371490478515625</c:v>
                </c:pt>
                <c:pt idx="22">
                  <c:v>0.367996215820313</c:v>
                </c:pt>
                <c:pt idx="23">
                  <c:v>0.354110717773438</c:v>
                </c:pt>
                <c:pt idx="24">
                  <c:v>0.37591552734375</c:v>
                </c:pt>
                <c:pt idx="25">
                  <c:v>0.379913330078125</c:v>
                </c:pt>
                <c:pt idx="26">
                  <c:v>0.411712646484375</c:v>
                </c:pt>
                <c:pt idx="27">
                  <c:v>0.413223266601563</c:v>
                </c:pt>
                <c:pt idx="28">
                  <c:v>0.468307495117188</c:v>
                </c:pt>
                <c:pt idx="29">
                  <c:v>0.462783813476563</c:v>
                </c:pt>
                <c:pt idx="30">
                  <c:v>0.487625122070313</c:v>
                </c:pt>
                <c:pt idx="31">
                  <c:v>0.445846557617188</c:v>
                </c:pt>
                <c:pt idx="32">
                  <c:v>0.454269409179688</c:v>
                </c:pt>
                <c:pt idx="33">
                  <c:v>0.437973022460938</c:v>
                </c:pt>
                <c:pt idx="34">
                  <c:v>0.465667724609375</c:v>
                </c:pt>
                <c:pt idx="35">
                  <c:v>0.458221435546875</c:v>
                </c:pt>
                <c:pt idx="36">
                  <c:v>0.471267700195313</c:v>
                </c:pt>
                <c:pt idx="37">
                  <c:v>0.446258544921875</c:v>
                </c:pt>
                <c:pt idx="38">
                  <c:v>0.442092895507813</c:v>
                </c:pt>
                <c:pt idx="39">
                  <c:v>0.411163330078125</c:v>
                </c:pt>
                <c:pt idx="40">
                  <c:v>0.4041748046875</c:v>
                </c:pt>
                <c:pt idx="41">
                  <c:v>0.366073608398438</c:v>
                </c:pt>
                <c:pt idx="42">
                  <c:v>0.352752685546875</c:v>
                </c:pt>
                <c:pt idx="43">
                  <c:v>0.315704345703125</c:v>
                </c:pt>
                <c:pt idx="44">
                  <c:v>0.325424194335938</c:v>
                </c:pt>
                <c:pt idx="45">
                  <c:v>0.303024291992188</c:v>
                </c:pt>
                <c:pt idx="46">
                  <c:v>0.313552856445313</c:v>
                </c:pt>
                <c:pt idx="47">
                  <c:v>0.302566528320313</c:v>
                </c:pt>
                <c:pt idx="48">
                  <c:v>0.322601318359375</c:v>
                </c:pt>
                <c:pt idx="49">
                  <c:v>0.306610107421875</c:v>
                </c:pt>
                <c:pt idx="50">
                  <c:v>0.332351684570313</c:v>
                </c:pt>
                <c:pt idx="51">
                  <c:v>0.335067749023438</c:v>
                </c:pt>
                <c:pt idx="52">
                  <c:v>0.366683959960938</c:v>
                </c:pt>
                <c:pt idx="53">
                  <c:v>0.37945556640625</c:v>
                </c:pt>
                <c:pt idx="54">
                  <c:v>0.420547485351563</c:v>
                </c:pt>
                <c:pt idx="55">
                  <c:v>0.442245483398438</c:v>
                </c:pt>
                <c:pt idx="56">
                  <c:v>0.491897583007813</c:v>
                </c:pt>
                <c:pt idx="57">
                  <c:v>0.511566162109375</c:v>
                </c:pt>
                <c:pt idx="58">
                  <c:v>0.56202697753906306</c:v>
                </c:pt>
                <c:pt idx="59">
                  <c:v>0.57707214355468806</c:v>
                </c:pt>
                <c:pt idx="60">
                  <c:v>0.6484375</c:v>
                </c:pt>
                <c:pt idx="61">
                  <c:v>0.684234619140625</c:v>
                </c:pt>
                <c:pt idx="62">
                  <c:v>0.78797912597656306</c:v>
                </c:pt>
                <c:pt idx="63">
                  <c:v>0.82835388183593806</c:v>
                </c:pt>
                <c:pt idx="64">
                  <c:v>0.94960021972656306</c:v>
                </c:pt>
                <c:pt idx="65">
                  <c:v>0.93690490722656306</c:v>
                </c:pt>
                <c:pt idx="66">
                  <c:v>1.0327301025390601</c:v>
                </c:pt>
                <c:pt idx="67">
                  <c:v>0.96568298339843806</c:v>
                </c:pt>
                <c:pt idx="68">
                  <c:v>1.0595550537109399</c:v>
                </c:pt>
                <c:pt idx="69">
                  <c:v>0.99494934082031306</c:v>
                </c:pt>
                <c:pt idx="70">
                  <c:v>1.1385345458984399</c:v>
                </c:pt>
                <c:pt idx="71">
                  <c:v>1.060791015625</c:v>
                </c:pt>
                <c:pt idx="72">
                  <c:v>1.2163391113281301</c:v>
                </c:pt>
                <c:pt idx="73">
                  <c:v>1.06524658203125</c:v>
                </c:pt>
                <c:pt idx="74">
                  <c:v>1.1182556152343801</c:v>
                </c:pt>
                <c:pt idx="75">
                  <c:v>0.91845703125</c:v>
                </c:pt>
                <c:pt idx="76">
                  <c:v>0.874114990234375</c:v>
                </c:pt>
                <c:pt idx="77">
                  <c:v>0.712493896484375</c:v>
                </c:pt>
                <c:pt idx="78">
                  <c:v>0.65242004394531306</c:v>
                </c:pt>
                <c:pt idx="79">
                  <c:v>0.54931640625</c:v>
                </c:pt>
                <c:pt idx="80">
                  <c:v>0.520904541015625</c:v>
                </c:pt>
                <c:pt idx="81">
                  <c:v>0.47430419921875</c:v>
                </c:pt>
                <c:pt idx="82">
                  <c:v>0.48492431640625</c:v>
                </c:pt>
                <c:pt idx="83">
                  <c:v>0.472900390625</c:v>
                </c:pt>
                <c:pt idx="84">
                  <c:v>0.504730224609375</c:v>
                </c:pt>
                <c:pt idx="85">
                  <c:v>0.50518798828125</c:v>
                </c:pt>
                <c:pt idx="86">
                  <c:v>0.54327392578125</c:v>
                </c:pt>
                <c:pt idx="87">
                  <c:v>0.54425048828125</c:v>
                </c:pt>
                <c:pt idx="88">
                  <c:v>0.59112548828125</c:v>
                </c:pt>
                <c:pt idx="89">
                  <c:v>0.590240478515625</c:v>
                </c:pt>
                <c:pt idx="90">
                  <c:v>0.63508605957031306</c:v>
                </c:pt>
                <c:pt idx="91">
                  <c:v>0.62544250488281306</c:v>
                </c:pt>
                <c:pt idx="92">
                  <c:v>0.669952392578125</c:v>
                </c:pt>
                <c:pt idx="93">
                  <c:v>0.660247802734375</c:v>
                </c:pt>
                <c:pt idx="94">
                  <c:v>0.705322265625</c:v>
                </c:pt>
                <c:pt idx="95">
                  <c:v>0.68672180175781306</c:v>
                </c:pt>
                <c:pt idx="96">
                  <c:v>0.718719482421875</c:v>
                </c:pt>
                <c:pt idx="97">
                  <c:v>0.691864013671875</c:v>
                </c:pt>
                <c:pt idx="98">
                  <c:v>0.71728515625</c:v>
                </c:pt>
                <c:pt idx="99">
                  <c:v>0.672607421875</c:v>
                </c:pt>
                <c:pt idx="100">
                  <c:v>0.65455627441406306</c:v>
                </c:pt>
                <c:pt idx="101">
                  <c:v>0.56248474121093806</c:v>
                </c:pt>
                <c:pt idx="102">
                  <c:v>0.496856689453125</c:v>
                </c:pt>
                <c:pt idx="103">
                  <c:v>0.417892456054688</c:v>
                </c:pt>
                <c:pt idx="104">
                  <c:v>0.35955810546875</c:v>
                </c:pt>
                <c:pt idx="105">
                  <c:v>0.316131591796875</c:v>
                </c:pt>
                <c:pt idx="106">
                  <c:v>0.2767333984375</c:v>
                </c:pt>
                <c:pt idx="107">
                  <c:v>0.214492797851563</c:v>
                </c:pt>
                <c:pt idx="108">
                  <c:v>0.166122436523438</c:v>
                </c:pt>
                <c:pt idx="109">
                  <c:v>0.12744140625</c:v>
                </c:pt>
                <c:pt idx="110">
                  <c:v>9.63134765625E-2</c:v>
                </c:pt>
                <c:pt idx="111" formatCode="0.00E+00">
                  <c:v>6.27288818359375E-2</c:v>
                </c:pt>
                <c:pt idx="112">
                  <c:v>4.5806884765625E-2</c:v>
                </c:pt>
                <c:pt idx="113" formatCode="0.00E+00">
                  <c:v>3.22418212890625E-2</c:v>
                </c:pt>
                <c:pt idx="114" formatCode="0.00E+00">
                  <c:v>2.66876220703125E-2</c:v>
                </c:pt>
                <c:pt idx="115">
                  <c:v>2.3193359375E-2</c:v>
                </c:pt>
                <c:pt idx="116">
                  <c:v>1.8463134765625E-2</c:v>
                </c:pt>
                <c:pt idx="117">
                  <c:v>1.446533203125E-2</c:v>
                </c:pt>
                <c:pt idx="118" formatCode="0.00E+00">
                  <c:v>1.12762451171875E-2</c:v>
                </c:pt>
                <c:pt idx="119">
                  <c:v>8.36181640625E-3</c:v>
                </c:pt>
                <c:pt idx="120" formatCode="0.00E+00">
                  <c:v>6.1492919921875E-3</c:v>
                </c:pt>
                <c:pt idx="121">
                  <c:v>4.058837890625E-3</c:v>
                </c:pt>
                <c:pt idx="122" formatCode="0.00E+00">
                  <c:v>2.6397705078125E-3</c:v>
                </c:pt>
                <c:pt idx="123">
                  <c:v>1.556396484375E-3</c:v>
                </c:pt>
                <c:pt idx="124">
                  <c:v>4.57763671875E-4</c:v>
                </c:pt>
                <c:pt idx="125">
                  <c:v>-2.13623046875E-4</c:v>
                </c:pt>
                <c:pt idx="126">
                  <c:v>-1.068115234375E-3</c:v>
                </c:pt>
                <c:pt idx="127">
                  <c:v>-1.495361328125E-3</c:v>
                </c:pt>
                <c:pt idx="128" formatCode="0.00E+00">
                  <c:v>-1.9683837890625E-3</c:v>
                </c:pt>
                <c:pt idx="129" formatCode="0.00E+00">
                  <c:v>-2.2125244140625E-3</c:v>
                </c:pt>
                <c:pt idx="130" formatCode="0.00E+00">
                  <c:v>-2.4261474609375E-3</c:v>
                </c:pt>
                <c:pt idx="131">
                  <c:v>-2.655029296875E-3</c:v>
                </c:pt>
                <c:pt idx="132" formatCode="0.00E+00">
                  <c:v>-2.7923583984375E-3</c:v>
                </c:pt>
                <c:pt idx="133">
                  <c:v>-2.9296875E-3</c:v>
                </c:pt>
                <c:pt idx="134" formatCode="0.00E+00">
                  <c:v>-2.9754638671875E-3</c:v>
                </c:pt>
                <c:pt idx="135">
                  <c:v>-3.143310546875E-3</c:v>
                </c:pt>
                <c:pt idx="136">
                  <c:v>-3.35693359375E-3</c:v>
                </c:pt>
                <c:pt idx="137">
                  <c:v>-3.021240234375E-3</c:v>
                </c:pt>
                <c:pt idx="138">
                  <c:v>-2.38037109375E-3</c:v>
                </c:pt>
                <c:pt idx="139" formatCode="0.00E+00">
                  <c:v>-3.0364990234375E-3</c:v>
                </c:pt>
                <c:pt idx="140">
                  <c:v>-3.509521484375E-3</c:v>
                </c:pt>
                <c:pt idx="141">
                  <c:v>-3.265380859375E-3</c:v>
                </c:pt>
                <c:pt idx="142" formatCode="0.00E+00">
                  <c:v>-3.4027099609375E-3</c:v>
                </c:pt>
                <c:pt idx="143" formatCode="0.00E+00">
                  <c:v>-3.4027099609375E-3</c:v>
                </c:pt>
                <c:pt idx="144">
                  <c:v>-3.448486328125E-3</c:v>
                </c:pt>
                <c:pt idx="145" formatCode="0.00E+00">
                  <c:v>-3.3111572265625E-3</c:v>
                </c:pt>
                <c:pt idx="146">
                  <c:v>-3.448486328125E-3</c:v>
                </c:pt>
                <c:pt idx="147" formatCode="0.00E+00">
                  <c:v>-3.5552978515625E-3</c:v>
                </c:pt>
                <c:pt idx="148">
                  <c:v>-5.157470703125E-3</c:v>
                </c:pt>
                <c:pt idx="149">
                  <c:v>-3.875732421875E-3</c:v>
                </c:pt>
                <c:pt idx="150" formatCode="0.00E+00">
                  <c:v>-3.5247802734375E-3</c:v>
                </c:pt>
                <c:pt idx="151">
                  <c:v>-3.387451171875E-3</c:v>
                </c:pt>
                <c:pt idx="152" formatCode="0.00E+00">
                  <c:v>-3.4942626953125E-3</c:v>
                </c:pt>
                <c:pt idx="153" formatCode="0.00E+00">
                  <c:v>-3.3721923828125E-3</c:v>
                </c:pt>
                <c:pt idx="154">
                  <c:v>-3.265380859375E-3</c:v>
                </c:pt>
                <c:pt idx="155" formatCode="0.00E+00">
                  <c:v>-3.4942626953125E-3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80-453D-AD2B-B14048112BD9}"/>
            </c:ext>
          </c:extLst>
        </c:ser>
        <c:ser>
          <c:idx val="2"/>
          <c:order val="2"/>
          <c:tx>
            <c:strRef>
              <c:f>'Me UV New'!$D$14</c:f>
              <c:strCache>
                <c:ptCount val="1"/>
                <c:pt idx="0">
                  <c:v>7Me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'Me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'Me UV New'!$D$15:$D$170</c:f>
              <c:numCache>
                <c:formatCode>General</c:formatCode>
                <c:ptCount val="156"/>
                <c:pt idx="0" formatCode="0.00E+00">
                  <c:v>7.58819580078125E-2</c:v>
                </c:pt>
                <c:pt idx="1">
                  <c:v>0.677459716796875</c:v>
                </c:pt>
                <c:pt idx="2">
                  <c:v>0.70909118652343806</c:v>
                </c:pt>
                <c:pt idx="3">
                  <c:v>1.0406341552734399</c:v>
                </c:pt>
                <c:pt idx="4">
                  <c:v>0.98731994628906306</c:v>
                </c:pt>
                <c:pt idx="5">
                  <c:v>0.9232177734375</c:v>
                </c:pt>
                <c:pt idx="6">
                  <c:v>1.2812042236328101</c:v>
                </c:pt>
                <c:pt idx="7">
                  <c:v>0.79736328125</c:v>
                </c:pt>
                <c:pt idx="8">
                  <c:v>0.94020080566406306</c:v>
                </c:pt>
                <c:pt idx="9">
                  <c:v>0.66123962402343806</c:v>
                </c:pt>
                <c:pt idx="10">
                  <c:v>0.68443298339843806</c:v>
                </c:pt>
                <c:pt idx="11">
                  <c:v>0.53562927246093806</c:v>
                </c:pt>
                <c:pt idx="12">
                  <c:v>0.55628967285156306</c:v>
                </c:pt>
                <c:pt idx="13">
                  <c:v>0.464950561523438</c:v>
                </c:pt>
                <c:pt idx="14">
                  <c:v>0.51446533203125</c:v>
                </c:pt>
                <c:pt idx="15">
                  <c:v>0.442352294921875</c:v>
                </c:pt>
                <c:pt idx="16">
                  <c:v>0.480056762695313</c:v>
                </c:pt>
                <c:pt idx="17">
                  <c:v>0.419692993164063</c:v>
                </c:pt>
                <c:pt idx="18">
                  <c:v>0.427825927734375</c:v>
                </c:pt>
                <c:pt idx="19">
                  <c:v>0.372528076171875</c:v>
                </c:pt>
                <c:pt idx="20">
                  <c:v>0.344070434570313</c:v>
                </c:pt>
                <c:pt idx="21">
                  <c:v>0.311355590820313</c:v>
                </c:pt>
                <c:pt idx="22">
                  <c:v>0.310623168945313</c:v>
                </c:pt>
                <c:pt idx="23">
                  <c:v>0.295806884765625</c:v>
                </c:pt>
                <c:pt idx="24">
                  <c:v>0.305877685546875</c:v>
                </c:pt>
                <c:pt idx="25">
                  <c:v>0.302703857421875</c:v>
                </c:pt>
                <c:pt idx="26">
                  <c:v>0.326400756835938</c:v>
                </c:pt>
                <c:pt idx="27">
                  <c:v>0.327407836914063</c:v>
                </c:pt>
                <c:pt idx="28">
                  <c:v>0.377288818359375</c:v>
                </c:pt>
                <c:pt idx="29">
                  <c:v>0.380386352539063</c:v>
                </c:pt>
                <c:pt idx="30">
                  <c:v>0.406219482421875</c:v>
                </c:pt>
                <c:pt idx="31">
                  <c:v>0.365386962890625</c:v>
                </c:pt>
                <c:pt idx="32">
                  <c:v>0.368499755859375</c:v>
                </c:pt>
                <c:pt idx="33">
                  <c:v>0.35125732421875</c:v>
                </c:pt>
                <c:pt idx="34">
                  <c:v>0.365890502929688</c:v>
                </c:pt>
                <c:pt idx="35">
                  <c:v>0.35693359375</c:v>
                </c:pt>
                <c:pt idx="36">
                  <c:v>0.36798095703125</c:v>
                </c:pt>
                <c:pt idx="37">
                  <c:v>0.354034423828125</c:v>
                </c:pt>
                <c:pt idx="38">
                  <c:v>0.355026245117188</c:v>
                </c:pt>
                <c:pt idx="39">
                  <c:v>0.331207275390625</c:v>
                </c:pt>
                <c:pt idx="40">
                  <c:v>0.323074340820313</c:v>
                </c:pt>
                <c:pt idx="41">
                  <c:v>0.293777465820313</c:v>
                </c:pt>
                <c:pt idx="42">
                  <c:v>0.286590576171875</c:v>
                </c:pt>
                <c:pt idx="43">
                  <c:v>0.260772705078125</c:v>
                </c:pt>
                <c:pt idx="44">
                  <c:v>0.273712158203125</c:v>
                </c:pt>
                <c:pt idx="45">
                  <c:v>0.256927490234375</c:v>
                </c:pt>
                <c:pt idx="46">
                  <c:v>0.267120361328125</c:v>
                </c:pt>
                <c:pt idx="47">
                  <c:v>0.259017944335938</c:v>
                </c:pt>
                <c:pt idx="48">
                  <c:v>0.278823852539063</c:v>
                </c:pt>
                <c:pt idx="49">
                  <c:v>0.265029907226563</c:v>
                </c:pt>
                <c:pt idx="50">
                  <c:v>0.28863525390625</c:v>
                </c:pt>
                <c:pt idx="51">
                  <c:v>0.295211791992188</c:v>
                </c:pt>
                <c:pt idx="52">
                  <c:v>0.326171875</c:v>
                </c:pt>
                <c:pt idx="53">
                  <c:v>0.340179443359375</c:v>
                </c:pt>
                <c:pt idx="54">
                  <c:v>0.375213623046875</c:v>
                </c:pt>
                <c:pt idx="55">
                  <c:v>0.387054443359375</c:v>
                </c:pt>
                <c:pt idx="56">
                  <c:v>0.418167114257813</c:v>
                </c:pt>
                <c:pt idx="57">
                  <c:v>0.428756713867188</c:v>
                </c:pt>
                <c:pt idx="58">
                  <c:v>0.468002319335938</c:v>
                </c:pt>
                <c:pt idx="59">
                  <c:v>0.48907470703125</c:v>
                </c:pt>
                <c:pt idx="60">
                  <c:v>0.543212890625</c:v>
                </c:pt>
                <c:pt idx="61">
                  <c:v>0.56298828125</c:v>
                </c:pt>
                <c:pt idx="62">
                  <c:v>0.60992431640625</c:v>
                </c:pt>
                <c:pt idx="63">
                  <c:v>0.60459899902343806</c:v>
                </c:pt>
                <c:pt idx="64">
                  <c:v>0.636749267578125</c:v>
                </c:pt>
                <c:pt idx="65">
                  <c:v>0.618865966796875</c:v>
                </c:pt>
                <c:pt idx="66">
                  <c:v>0.66200256347656306</c:v>
                </c:pt>
                <c:pt idx="67">
                  <c:v>0.65223693847656306</c:v>
                </c:pt>
                <c:pt idx="68">
                  <c:v>0.70674133300781306</c:v>
                </c:pt>
                <c:pt idx="69">
                  <c:v>0.677154541015625</c:v>
                </c:pt>
                <c:pt idx="70">
                  <c:v>0.69966125488281306</c:v>
                </c:pt>
                <c:pt idx="71">
                  <c:v>0.622894287109375</c:v>
                </c:pt>
                <c:pt idx="72">
                  <c:v>0.59422302246093806</c:v>
                </c:pt>
                <c:pt idx="73">
                  <c:v>0.498016357421875</c:v>
                </c:pt>
                <c:pt idx="74">
                  <c:v>0.451431274414063</c:v>
                </c:pt>
                <c:pt idx="75">
                  <c:v>0.378616333007813</c:v>
                </c:pt>
                <c:pt idx="76">
                  <c:v>0.351791381835938</c:v>
                </c:pt>
                <c:pt idx="77">
                  <c:v>0.314865112304688</c:v>
                </c:pt>
                <c:pt idx="78">
                  <c:v>0.313217163085938</c:v>
                </c:pt>
                <c:pt idx="79">
                  <c:v>0.30181884765625</c:v>
                </c:pt>
                <c:pt idx="80">
                  <c:v>0.321197509765625</c:v>
                </c:pt>
                <c:pt idx="81">
                  <c:v>0.329238891601563</c:v>
                </c:pt>
                <c:pt idx="82">
                  <c:v>0.364761352539063</c:v>
                </c:pt>
                <c:pt idx="83">
                  <c:v>0.383407592773438</c:v>
                </c:pt>
                <c:pt idx="84">
                  <c:v>0.43157958984375</c:v>
                </c:pt>
                <c:pt idx="85">
                  <c:v>0.453826904296875</c:v>
                </c:pt>
                <c:pt idx="86">
                  <c:v>0.505462646484375</c:v>
                </c:pt>
                <c:pt idx="87">
                  <c:v>0.51654052734375</c:v>
                </c:pt>
                <c:pt idx="88">
                  <c:v>0.56755065917968806</c:v>
                </c:pt>
                <c:pt idx="89">
                  <c:v>0.57334899902343806</c:v>
                </c:pt>
                <c:pt idx="90">
                  <c:v>0.626068115234375</c:v>
                </c:pt>
                <c:pt idx="91">
                  <c:v>0.62098693847656306</c:v>
                </c:pt>
                <c:pt idx="92">
                  <c:v>0.66352844238281306</c:v>
                </c:pt>
                <c:pt idx="93">
                  <c:v>0.65087890625</c:v>
                </c:pt>
                <c:pt idx="94">
                  <c:v>0.69871520996093806</c:v>
                </c:pt>
                <c:pt idx="95">
                  <c:v>0.6912841796875</c:v>
                </c:pt>
                <c:pt idx="96">
                  <c:v>0.7349853515625</c:v>
                </c:pt>
                <c:pt idx="97">
                  <c:v>0.71189880371093806</c:v>
                </c:pt>
                <c:pt idx="98">
                  <c:v>0.74787902832031306</c:v>
                </c:pt>
                <c:pt idx="99">
                  <c:v>0.72334289550781306</c:v>
                </c:pt>
                <c:pt idx="100">
                  <c:v>0.74363708496093806</c:v>
                </c:pt>
                <c:pt idx="101">
                  <c:v>0.67332458496093806</c:v>
                </c:pt>
                <c:pt idx="102">
                  <c:v>0.614501953125</c:v>
                </c:pt>
                <c:pt idx="103">
                  <c:v>0.51109313964843806</c:v>
                </c:pt>
                <c:pt idx="104">
                  <c:v>0.433624267578125</c:v>
                </c:pt>
                <c:pt idx="105">
                  <c:v>0.361862182617188</c:v>
                </c:pt>
                <c:pt idx="106">
                  <c:v>0.318069458007813</c:v>
                </c:pt>
                <c:pt idx="107">
                  <c:v>0.264022827148438</c:v>
                </c:pt>
                <c:pt idx="108">
                  <c:v>0.212249755859375</c:v>
                </c:pt>
                <c:pt idx="109">
                  <c:v>0.1632080078125</c:v>
                </c:pt>
                <c:pt idx="110">
                  <c:v>0.124221801757813</c:v>
                </c:pt>
                <c:pt idx="111" formatCode="0.00E+00">
                  <c:v>8.32977294921875E-2</c:v>
                </c:pt>
                <c:pt idx="112">
                  <c:v>6.2225341796875E-2</c:v>
                </c:pt>
                <c:pt idx="113" formatCode="0.00E+00">
                  <c:v>4.46624755859375E-2</c:v>
                </c:pt>
                <c:pt idx="114" formatCode="0.00E+00">
                  <c:v>3.48968505859375E-2</c:v>
                </c:pt>
                <c:pt idx="115">
                  <c:v>3.179931640625E-2</c:v>
                </c:pt>
                <c:pt idx="116" formatCode="0.00E+00">
                  <c:v>2.58941650390625E-2</c:v>
                </c:pt>
                <c:pt idx="117">
                  <c:v>2.0782470703125E-2</c:v>
                </c:pt>
                <c:pt idx="118" formatCode="0.00E+00">
                  <c:v>1.72882080078125E-2</c:v>
                </c:pt>
                <c:pt idx="119">
                  <c:v>1.3702392578125E-2</c:v>
                </c:pt>
                <c:pt idx="120">
                  <c:v>1.1077880859375E-2</c:v>
                </c:pt>
                <c:pt idx="121" formatCode="0.00E+00">
                  <c:v>8.4991455078125E-3</c:v>
                </c:pt>
                <c:pt idx="122">
                  <c:v>6.622314453125E-3</c:v>
                </c:pt>
                <c:pt idx="123">
                  <c:v>4.791259765625E-3</c:v>
                </c:pt>
                <c:pt idx="124" formatCode="0.00E+00">
                  <c:v>3.3111572265625E-3</c:v>
                </c:pt>
                <c:pt idx="125" formatCode="0.00E+00">
                  <c:v>2.1820068359375E-3</c:v>
                </c:pt>
                <c:pt idx="126" formatCode="0.00E+00">
                  <c:v>1.1444091796875E-3</c:v>
                </c:pt>
                <c:pt idx="127">
                  <c:v>3.0517578125E-4</c:v>
                </c:pt>
                <c:pt idx="128">
                  <c:v>-2.44140625E-4</c:v>
                </c:pt>
                <c:pt idx="129" formatCode="0.00E+00">
                  <c:v>-9.918212890625E-4</c:v>
                </c:pt>
                <c:pt idx="130">
                  <c:v>-1.15966796875E-3</c:v>
                </c:pt>
                <c:pt idx="131">
                  <c:v>-1.3427734375E-3</c:v>
                </c:pt>
                <c:pt idx="132" formatCode="0.00E+00">
                  <c:v>-1.5716552734375E-3</c:v>
                </c:pt>
                <c:pt idx="133" formatCode="0.00E+00">
                  <c:v>-1.7242431640625E-3</c:v>
                </c:pt>
                <c:pt idx="134">
                  <c:v>-1.5869140625E-3</c:v>
                </c:pt>
                <c:pt idx="135" formatCode="0.00E+00">
                  <c:v>-1.9378662109375E-3</c:v>
                </c:pt>
                <c:pt idx="136">
                  <c:v>-2.044677734375E-3</c:v>
                </c:pt>
                <c:pt idx="137">
                  <c:v>-1.8310546875E-3</c:v>
                </c:pt>
                <c:pt idx="138" formatCode="0.00E+00">
                  <c:v>-1.52587890625E-5</c:v>
                </c:pt>
                <c:pt idx="139">
                  <c:v>-2.01416015625E-3</c:v>
                </c:pt>
                <c:pt idx="140">
                  <c:v>-2.166748046875E-3</c:v>
                </c:pt>
                <c:pt idx="141">
                  <c:v>-2.0751953125E-3</c:v>
                </c:pt>
                <c:pt idx="142" formatCode="0.00E+00">
                  <c:v>-1.9683837890625E-3</c:v>
                </c:pt>
                <c:pt idx="143">
                  <c:v>-1.922607421875E-3</c:v>
                </c:pt>
                <c:pt idx="144">
                  <c:v>-1.983642578125E-3</c:v>
                </c:pt>
                <c:pt idx="145">
                  <c:v>-1.800537109375E-3</c:v>
                </c:pt>
                <c:pt idx="146">
                  <c:v>-1.8310546875E-3</c:v>
                </c:pt>
                <c:pt idx="147">
                  <c:v>-1.434326171875E-3</c:v>
                </c:pt>
                <c:pt idx="148">
                  <c:v>3.96728515625E-4</c:v>
                </c:pt>
                <c:pt idx="149" formatCode="0.00E+00">
                  <c:v>-1.6632080078125E-3</c:v>
                </c:pt>
                <c:pt idx="150">
                  <c:v>-1.708984375E-3</c:v>
                </c:pt>
                <c:pt idx="151" formatCode="0.00E+00">
                  <c:v>-1.5716552734375E-3</c:v>
                </c:pt>
                <c:pt idx="152" formatCode="0.00E+00">
                  <c:v>-1.4801025390625E-3</c:v>
                </c:pt>
                <c:pt idx="153">
                  <c:v>-1.495361328125E-3</c:v>
                </c:pt>
                <c:pt idx="154">
                  <c:v>-1.5869140625E-3</c:v>
                </c:pt>
                <c:pt idx="155">
                  <c:v>-1.28173828125E-3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80-453D-AD2B-B1404811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16416"/>
        <c:axId val="456616024"/>
      </c:scatterChart>
      <c:valAx>
        <c:axId val="456616416"/>
        <c:scaling>
          <c:orientation val="minMax"/>
          <c:max val="450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6024"/>
        <c:crosses val="autoZero"/>
        <c:crossBetween val="midCat"/>
      </c:valAx>
      <c:valAx>
        <c:axId val="4566160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6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Absorbance Spectra</a:t>
            </a:r>
            <a:r>
              <a:rPr lang="en-US" baseline="0"/>
              <a:t> of Me Substituted Aurones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'Me UV New'!$B$14</c:f>
              <c:strCache>
                <c:ptCount val="1"/>
                <c:pt idx="0">
                  <c:v>5Me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'Me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'Me UV New'!$B$15:$B$270</c:f>
              <c:numCache>
                <c:formatCode>General</c:formatCode>
                <c:ptCount val="256"/>
                <c:pt idx="0">
                  <c:v>0.142013549804688</c:v>
                </c:pt>
                <c:pt idx="1">
                  <c:v>0.7115478515625</c:v>
                </c:pt>
                <c:pt idx="2">
                  <c:v>0.74540710449218806</c:v>
                </c:pt>
                <c:pt idx="3">
                  <c:v>1.0674743652343801</c:v>
                </c:pt>
                <c:pt idx="4">
                  <c:v>0.99205017089843806</c:v>
                </c:pt>
                <c:pt idx="5">
                  <c:v>1.0633087158203101</c:v>
                </c:pt>
                <c:pt idx="6">
                  <c:v>1.2700347900390601</c:v>
                </c:pt>
                <c:pt idx="7">
                  <c:v>0.91770935058593806</c:v>
                </c:pt>
                <c:pt idx="8">
                  <c:v>1.1102294921875</c:v>
                </c:pt>
                <c:pt idx="9">
                  <c:v>0.721527099609375</c:v>
                </c:pt>
                <c:pt idx="10">
                  <c:v>0.740447998046875</c:v>
                </c:pt>
                <c:pt idx="11">
                  <c:v>0.57579040527343806</c:v>
                </c:pt>
                <c:pt idx="12">
                  <c:v>0.615142822265625</c:v>
                </c:pt>
                <c:pt idx="13">
                  <c:v>0.519012451171875</c:v>
                </c:pt>
                <c:pt idx="14">
                  <c:v>0.58503723144531306</c:v>
                </c:pt>
                <c:pt idx="15">
                  <c:v>0.50408935546875</c:v>
                </c:pt>
                <c:pt idx="16">
                  <c:v>0.569366455078125</c:v>
                </c:pt>
                <c:pt idx="17">
                  <c:v>0.50471496582031306</c:v>
                </c:pt>
                <c:pt idx="18">
                  <c:v>0.53729248046875</c:v>
                </c:pt>
                <c:pt idx="19">
                  <c:v>0.476394653320313</c:v>
                </c:pt>
                <c:pt idx="20">
                  <c:v>0.45245361328125</c:v>
                </c:pt>
                <c:pt idx="21">
                  <c:v>0.404327392578125</c:v>
                </c:pt>
                <c:pt idx="22">
                  <c:v>0.399673461914063</c:v>
                </c:pt>
                <c:pt idx="23">
                  <c:v>0.378326416015625</c:v>
                </c:pt>
                <c:pt idx="24">
                  <c:v>0.397415161132813</c:v>
                </c:pt>
                <c:pt idx="25">
                  <c:v>0.398818969726563</c:v>
                </c:pt>
                <c:pt idx="26">
                  <c:v>0.443405151367188</c:v>
                </c:pt>
                <c:pt idx="27">
                  <c:v>0.450653076171875</c:v>
                </c:pt>
                <c:pt idx="28">
                  <c:v>0.52836608886718806</c:v>
                </c:pt>
                <c:pt idx="29">
                  <c:v>0.534454345703125</c:v>
                </c:pt>
                <c:pt idx="30">
                  <c:v>0.587921142578125</c:v>
                </c:pt>
                <c:pt idx="31">
                  <c:v>0.5423583984375</c:v>
                </c:pt>
                <c:pt idx="32">
                  <c:v>0.56843566894531306</c:v>
                </c:pt>
                <c:pt idx="33">
                  <c:v>0.54144287109375</c:v>
                </c:pt>
                <c:pt idx="34">
                  <c:v>0.56703186035156306</c:v>
                </c:pt>
                <c:pt idx="35">
                  <c:v>0.54170227050781306</c:v>
                </c:pt>
                <c:pt idx="36">
                  <c:v>0.55171203613281306</c:v>
                </c:pt>
                <c:pt idx="37">
                  <c:v>0.51556396484375</c:v>
                </c:pt>
                <c:pt idx="38">
                  <c:v>0.509979248046875</c:v>
                </c:pt>
                <c:pt idx="39">
                  <c:v>0.466400146484375</c:v>
                </c:pt>
                <c:pt idx="40">
                  <c:v>0.452362060546875</c:v>
                </c:pt>
                <c:pt idx="41">
                  <c:v>0.401504516601563</c:v>
                </c:pt>
                <c:pt idx="42">
                  <c:v>0.380783081054688</c:v>
                </c:pt>
                <c:pt idx="43">
                  <c:v>0.330490112304688</c:v>
                </c:pt>
                <c:pt idx="44">
                  <c:v>0.329208374023438</c:v>
                </c:pt>
                <c:pt idx="45">
                  <c:v>0.295211791992188</c:v>
                </c:pt>
                <c:pt idx="46">
                  <c:v>0.29437255859375</c:v>
                </c:pt>
                <c:pt idx="47">
                  <c:v>0.271224975585938</c:v>
                </c:pt>
                <c:pt idx="48">
                  <c:v>0.279495239257813</c:v>
                </c:pt>
                <c:pt idx="49">
                  <c:v>0.25537109375</c:v>
                </c:pt>
                <c:pt idx="50">
                  <c:v>0.271591186523438</c:v>
                </c:pt>
                <c:pt idx="51">
                  <c:v>0.274002075195313</c:v>
                </c:pt>
                <c:pt idx="52">
                  <c:v>0.299224853515625</c:v>
                </c:pt>
                <c:pt idx="53">
                  <c:v>0.311965942382813</c:v>
                </c:pt>
                <c:pt idx="54">
                  <c:v>0.348480224609375</c:v>
                </c:pt>
                <c:pt idx="55">
                  <c:v>0.369155883789063</c:v>
                </c:pt>
                <c:pt idx="56">
                  <c:v>0.41241455078125</c:v>
                </c:pt>
                <c:pt idx="57">
                  <c:v>0.435867309570313</c:v>
                </c:pt>
                <c:pt idx="58">
                  <c:v>0.484466552734375</c:v>
                </c:pt>
                <c:pt idx="59">
                  <c:v>0.51133728027343806</c:v>
                </c:pt>
                <c:pt idx="60">
                  <c:v>0.5780029296875</c:v>
                </c:pt>
                <c:pt idx="61">
                  <c:v>0.61564636230468806</c:v>
                </c:pt>
                <c:pt idx="62">
                  <c:v>0.699676513671875</c:v>
                </c:pt>
                <c:pt idx="63">
                  <c:v>0.72401428222656306</c:v>
                </c:pt>
                <c:pt idx="64">
                  <c:v>0.804351806640625</c:v>
                </c:pt>
                <c:pt idx="65">
                  <c:v>0.7906494140625</c:v>
                </c:pt>
                <c:pt idx="66">
                  <c:v>0.86036682128906306</c:v>
                </c:pt>
                <c:pt idx="67">
                  <c:v>0.826416015625</c:v>
                </c:pt>
                <c:pt idx="68">
                  <c:v>0.907958984375</c:v>
                </c:pt>
                <c:pt idx="69">
                  <c:v>0.870635986328125</c:v>
                </c:pt>
                <c:pt idx="70">
                  <c:v>0.968994140625</c:v>
                </c:pt>
                <c:pt idx="71">
                  <c:v>0.90248107910156306</c:v>
                </c:pt>
                <c:pt idx="72">
                  <c:v>0.96833801269531306</c:v>
                </c:pt>
                <c:pt idx="73">
                  <c:v>0.85197448730468806</c:v>
                </c:pt>
                <c:pt idx="74">
                  <c:v>0.85008239746093806</c:v>
                </c:pt>
                <c:pt idx="75">
                  <c:v>0.71330261230468806</c:v>
                </c:pt>
                <c:pt idx="76">
                  <c:v>0.66497802734375</c:v>
                </c:pt>
                <c:pt idx="77">
                  <c:v>0.55230712890625</c:v>
                </c:pt>
                <c:pt idx="78">
                  <c:v>0.50550842285156306</c:v>
                </c:pt>
                <c:pt idx="79">
                  <c:v>0.427764892578125</c:v>
                </c:pt>
                <c:pt idx="80">
                  <c:v>0.401123046875</c:v>
                </c:pt>
                <c:pt idx="81">
                  <c:v>0.363677978515625</c:v>
                </c:pt>
                <c:pt idx="82">
                  <c:v>0.366683959960938</c:v>
                </c:pt>
                <c:pt idx="83">
                  <c:v>0.359603881835938</c:v>
                </c:pt>
                <c:pt idx="84">
                  <c:v>0.385162353515625</c:v>
                </c:pt>
                <c:pt idx="85">
                  <c:v>0.394287109375</c:v>
                </c:pt>
                <c:pt idx="86">
                  <c:v>0.430892944335938</c:v>
                </c:pt>
                <c:pt idx="87">
                  <c:v>0.440093994140625</c:v>
                </c:pt>
                <c:pt idx="88">
                  <c:v>0.481597900390625</c:v>
                </c:pt>
                <c:pt idx="89">
                  <c:v>0.489761352539063</c:v>
                </c:pt>
                <c:pt idx="90">
                  <c:v>0.53399658203125</c:v>
                </c:pt>
                <c:pt idx="91">
                  <c:v>0.538787841796875</c:v>
                </c:pt>
                <c:pt idx="92">
                  <c:v>0.58024597167968806</c:v>
                </c:pt>
                <c:pt idx="93">
                  <c:v>0.57513427734375</c:v>
                </c:pt>
                <c:pt idx="94">
                  <c:v>0.61395263671875</c:v>
                </c:pt>
                <c:pt idx="95">
                  <c:v>0.6087646484375</c:v>
                </c:pt>
                <c:pt idx="96">
                  <c:v>0.648590087890625</c:v>
                </c:pt>
                <c:pt idx="97">
                  <c:v>0.636749267578125</c:v>
                </c:pt>
                <c:pt idx="98">
                  <c:v>0.67216491699218806</c:v>
                </c:pt>
                <c:pt idx="99">
                  <c:v>0.65777587890625</c:v>
                </c:pt>
                <c:pt idx="100">
                  <c:v>0.68719482421875</c:v>
                </c:pt>
                <c:pt idx="101">
                  <c:v>0.654388427734375</c:v>
                </c:pt>
                <c:pt idx="102">
                  <c:v>0.64109802246093806</c:v>
                </c:pt>
                <c:pt idx="103">
                  <c:v>0.561767578125</c:v>
                </c:pt>
                <c:pt idx="104">
                  <c:v>0.50321960449218806</c:v>
                </c:pt>
                <c:pt idx="105">
                  <c:v>0.431304931640625</c:v>
                </c:pt>
                <c:pt idx="106">
                  <c:v>0.396469116210938</c:v>
                </c:pt>
                <c:pt idx="107">
                  <c:v>0.344879150390625</c:v>
                </c:pt>
                <c:pt idx="108">
                  <c:v>0.313552856445313</c:v>
                </c:pt>
                <c:pt idx="109">
                  <c:v>0.264450073242188</c:v>
                </c:pt>
                <c:pt idx="110">
                  <c:v>0.222518920898438</c:v>
                </c:pt>
                <c:pt idx="111">
                  <c:v>0.171920776367188</c:v>
                </c:pt>
                <c:pt idx="112">
                  <c:v>0.13818359375</c:v>
                </c:pt>
                <c:pt idx="113">
                  <c:v>0.108200073242188</c:v>
                </c:pt>
                <c:pt idx="114">
                  <c:v>9.5458984375E-2</c:v>
                </c:pt>
                <c:pt idx="115">
                  <c:v>7.2540283203125E-2</c:v>
                </c:pt>
                <c:pt idx="116">
                  <c:v>6.829833984375E-2</c:v>
                </c:pt>
                <c:pt idx="117">
                  <c:v>5.6549072265625E-2</c:v>
                </c:pt>
                <c:pt idx="118" formatCode="0.00E+00">
                  <c:v>4.85992431640625E-2</c:v>
                </c:pt>
                <c:pt idx="119" formatCode="0.00E+00">
                  <c:v>4.09088134765625E-2</c:v>
                </c:pt>
                <c:pt idx="120" formatCode="0.00E+00">
                  <c:v>3.59649658203125E-2</c:v>
                </c:pt>
                <c:pt idx="121" formatCode="0.00E+00">
                  <c:v>2.68402099609375E-2</c:v>
                </c:pt>
                <c:pt idx="122">
                  <c:v>2.33154296875E-2</c:v>
                </c:pt>
                <c:pt idx="123">
                  <c:v>1.8157958984375E-2</c:v>
                </c:pt>
                <c:pt idx="124" formatCode="0.00E+00">
                  <c:v>1.42974853515625E-2</c:v>
                </c:pt>
                <c:pt idx="125" formatCode="0.00E+00">
                  <c:v>1.08795166015625E-2</c:v>
                </c:pt>
                <c:pt idx="126">
                  <c:v>8.23974609375E-3</c:v>
                </c:pt>
                <c:pt idx="127" formatCode="0.00E+00">
                  <c:v>5.9661865234375E-3</c:v>
                </c:pt>
                <c:pt idx="128">
                  <c:v>3.72314453125E-3</c:v>
                </c:pt>
                <c:pt idx="129">
                  <c:v>1.77001953125E-3</c:v>
                </c:pt>
                <c:pt idx="130">
                  <c:v>4.2724609375E-4</c:v>
                </c:pt>
                <c:pt idx="131" formatCode="0.00E+00">
                  <c:v>-6.256103515625E-4</c:v>
                </c:pt>
                <c:pt idx="132" formatCode="0.00E+00">
                  <c:v>-1.0833740234375E-3</c:v>
                </c:pt>
                <c:pt idx="133">
                  <c:v>-1.251220703125E-3</c:v>
                </c:pt>
                <c:pt idx="134" formatCode="0.00E+00">
                  <c:v>-5.950927734375E-4</c:v>
                </c:pt>
                <c:pt idx="135">
                  <c:v>-1.64794921875E-3</c:v>
                </c:pt>
                <c:pt idx="136">
                  <c:v>-2.532958984375E-3</c:v>
                </c:pt>
                <c:pt idx="137">
                  <c:v>-3.662109375E-4</c:v>
                </c:pt>
                <c:pt idx="138" formatCode="0.00E+00">
                  <c:v>-1.9073486328125E-3</c:v>
                </c:pt>
                <c:pt idx="139">
                  <c:v>-1.953125E-3</c:v>
                </c:pt>
                <c:pt idx="140">
                  <c:v>-4.150390625E-3</c:v>
                </c:pt>
                <c:pt idx="141" formatCode="0.00E+00">
                  <c:v>-1.6632080078125E-3</c:v>
                </c:pt>
                <c:pt idx="142">
                  <c:v>-2.166748046875E-3</c:v>
                </c:pt>
                <c:pt idx="143" formatCode="0.00E+00">
                  <c:v>-2.3040771484375E-3</c:v>
                </c:pt>
                <c:pt idx="144">
                  <c:v>-3.0517578125E-5</c:v>
                </c:pt>
                <c:pt idx="145" formatCode="0.00E+00">
                  <c:v>-1.3275146484375E-3</c:v>
                </c:pt>
                <c:pt idx="146" formatCode="0.00E+00">
                  <c:v>-1.8157958984375E-3</c:v>
                </c:pt>
                <c:pt idx="147" formatCode="0.00E+00">
                  <c:v>-7.476806640625E-4</c:v>
                </c:pt>
                <c:pt idx="148" formatCode="0.00E+00">
                  <c:v>7.62939453125E-5</c:v>
                </c:pt>
                <c:pt idx="149" formatCode="0.00E+00">
                  <c:v>-2.9144287109375E-3</c:v>
                </c:pt>
                <c:pt idx="150" formatCode="0.00E+00">
                  <c:v>-1.9378662109375E-3</c:v>
                </c:pt>
                <c:pt idx="151" formatCode="0.00E+00">
                  <c:v>-2.3345947265625E-3</c:v>
                </c:pt>
                <c:pt idx="152" formatCode="0.00E+00">
                  <c:v>-2.7618408203125E-3</c:v>
                </c:pt>
                <c:pt idx="153" formatCode="0.00E+00">
                  <c:v>-1.1138916015625E-3</c:v>
                </c:pt>
                <c:pt idx="154">
                  <c:v>-2.166748046875E-3</c:v>
                </c:pt>
                <c:pt idx="155">
                  <c:v>-2.197265625E-3</c:v>
                </c:pt>
                <c:pt idx="156" formatCode="0.00E+00">
                  <c:v>-1.5106201171875E-3</c:v>
                </c:pt>
                <c:pt idx="157" formatCode="0.00E+00">
                  <c:v>-2.2735595703125E-3</c:v>
                </c:pt>
                <c:pt idx="158">
                  <c:v>-2.716064453125E-3</c:v>
                </c:pt>
                <c:pt idx="159" formatCode="0.00E+00">
                  <c:v>-2.6397705078125E-3</c:v>
                </c:pt>
                <c:pt idx="160">
                  <c:v>-1.64794921875E-3</c:v>
                </c:pt>
                <c:pt idx="161" formatCode="0.00E+00">
                  <c:v>-2.6397705078125E-3</c:v>
                </c:pt>
                <c:pt idx="162" formatCode="0.00E+00">
                  <c:v>-4.57763671875E-5</c:v>
                </c:pt>
                <c:pt idx="163">
                  <c:v>-2.410888671875E-3</c:v>
                </c:pt>
                <c:pt idx="164" formatCode="0.00E+00">
                  <c:v>-2.5177001953125E-3</c:v>
                </c:pt>
                <c:pt idx="165" formatCode="0.00E+00">
                  <c:v>-3.4332275390625E-3</c:v>
                </c:pt>
                <c:pt idx="166">
                  <c:v>-3.5400390625E-3</c:v>
                </c:pt>
                <c:pt idx="167">
                  <c:v>-2.8076171875E-3</c:v>
                </c:pt>
                <c:pt idx="168" formatCode="0.00E+00">
                  <c:v>-2.6092529296875E-3</c:v>
                </c:pt>
                <c:pt idx="169">
                  <c:v>-2.349853515625E-3</c:v>
                </c:pt>
                <c:pt idx="170" formatCode="0.00E+00">
                  <c:v>-3.3111572265625E-3</c:v>
                </c:pt>
                <c:pt idx="171" formatCode="0.00E+00">
                  <c:v>-1.6937255859375E-3</c:v>
                </c:pt>
                <c:pt idx="172">
                  <c:v>-1.708984375E-3</c:v>
                </c:pt>
                <c:pt idx="173">
                  <c:v>-3.35693359375E-3</c:v>
                </c:pt>
                <c:pt idx="174">
                  <c:v>-1.0986328125E-3</c:v>
                </c:pt>
                <c:pt idx="175" formatCode="0.00E+00">
                  <c:v>-1.0833740234375E-3</c:v>
                </c:pt>
                <c:pt idx="176" formatCode="0.00E+00">
                  <c:v>-1.0833740234375E-3</c:v>
                </c:pt>
                <c:pt idx="177" formatCode="0.00E+00">
                  <c:v>-2.0294189453125E-3</c:v>
                </c:pt>
                <c:pt idx="178">
                  <c:v>-2.288818359375E-3</c:v>
                </c:pt>
                <c:pt idx="179" formatCode="0.00E+00">
                  <c:v>-2.0904541015625E-3</c:v>
                </c:pt>
                <c:pt idx="180">
                  <c:v>-3.143310546875E-3</c:v>
                </c:pt>
                <c:pt idx="181" formatCode="0.00E+00">
                  <c:v>-1.6937255859375E-3</c:v>
                </c:pt>
                <c:pt idx="182">
                  <c:v>-2.0751953125E-3</c:v>
                </c:pt>
                <c:pt idx="183" formatCode="0.00E+00">
                  <c:v>-2.7618408203125E-3</c:v>
                </c:pt>
                <c:pt idx="184">
                  <c:v>-3.692626953125E-3</c:v>
                </c:pt>
                <c:pt idx="185">
                  <c:v>-1.129150390625E-3</c:v>
                </c:pt>
                <c:pt idx="186">
                  <c:v>-3.35693359375E-3</c:v>
                </c:pt>
                <c:pt idx="187" formatCode="0.00E+00">
                  <c:v>-2.4871826171875E-3</c:v>
                </c:pt>
                <c:pt idx="188">
                  <c:v>-1.40380859375E-3</c:v>
                </c:pt>
                <c:pt idx="189">
                  <c:v>5.79833984375E-4</c:v>
                </c:pt>
                <c:pt idx="190">
                  <c:v>1.220703125E-4</c:v>
                </c:pt>
                <c:pt idx="191" formatCode="0.00E+00">
                  <c:v>-1.2359619140625E-3</c:v>
                </c:pt>
                <c:pt idx="192">
                  <c:v>-9.765625E-4</c:v>
                </c:pt>
                <c:pt idx="193" formatCode="0.00E+00">
                  <c:v>-1.9683837890625E-3</c:v>
                </c:pt>
                <c:pt idx="194">
                  <c:v>-3.265380859375E-3</c:v>
                </c:pt>
                <c:pt idx="195" formatCode="0.00E+00">
                  <c:v>-5.035400390625E-4</c:v>
                </c:pt>
                <c:pt idx="196" formatCode="0.00E+00">
                  <c:v>-5.2337646484375E-3</c:v>
                </c:pt>
                <c:pt idx="197">
                  <c:v>-3.96728515625E-4</c:v>
                </c:pt>
                <c:pt idx="198">
                  <c:v>-2.777099609375E-3</c:v>
                </c:pt>
                <c:pt idx="199" formatCode="0.00E+00">
                  <c:v>-3.7994384765625E-3</c:v>
                </c:pt>
                <c:pt idx="200">
                  <c:v>-3.814697265625E-3</c:v>
                </c:pt>
                <c:pt idx="201">
                  <c:v>4.2724609375E-4</c:v>
                </c:pt>
                <c:pt idx="202" formatCode="0.00E+00">
                  <c:v>-3.3111572265625E-3</c:v>
                </c:pt>
                <c:pt idx="203">
                  <c:v>-3.60107421875E-3</c:v>
                </c:pt>
                <c:pt idx="204">
                  <c:v>-1.312255859375E-3</c:v>
                </c:pt>
                <c:pt idx="205">
                  <c:v>-2.197265625E-3</c:v>
                </c:pt>
                <c:pt idx="206" formatCode="0.00E+00">
                  <c:v>-2.2430419921875E-3</c:v>
                </c:pt>
                <c:pt idx="207" formatCode="0.00E+00">
                  <c:v>-3.7384033203125E-3</c:v>
                </c:pt>
                <c:pt idx="208" formatCode="0.00E+00">
                  <c:v>-2.5177001953125E-3</c:v>
                </c:pt>
                <c:pt idx="209" formatCode="0.00E+00">
                  <c:v>-3.0975341796875E-3</c:v>
                </c:pt>
                <c:pt idx="210">
                  <c:v>-7.62939453125E-4</c:v>
                </c:pt>
                <c:pt idx="211">
                  <c:v>-3.2958984375E-3</c:v>
                </c:pt>
                <c:pt idx="212" formatCode="0.00E+00">
                  <c:v>-1.3580322265625E-3</c:v>
                </c:pt>
                <c:pt idx="213" formatCode="0.00E+00">
                  <c:v>-4.3487548828125E-3</c:v>
                </c:pt>
                <c:pt idx="214">
                  <c:v>-4.608154296875E-3</c:v>
                </c:pt>
                <c:pt idx="215">
                  <c:v>-2.105712890625E-3</c:v>
                </c:pt>
                <c:pt idx="216">
                  <c:v>-2.838134765625E-3</c:v>
                </c:pt>
                <c:pt idx="217" formatCode="0.00E+00">
                  <c:v>-2.4566650390625E-3</c:v>
                </c:pt>
                <c:pt idx="218">
                  <c:v>-2.38037109375E-3</c:v>
                </c:pt>
                <c:pt idx="219" formatCode="0.00E+00">
                  <c:v>-4.2266845703125E-3</c:v>
                </c:pt>
                <c:pt idx="220" formatCode="0.00E+00">
                  <c:v>-6.1187744140625E-3</c:v>
                </c:pt>
                <c:pt idx="221" formatCode="0.00E+00">
                  <c:v>-4.5623779296875E-3</c:v>
                </c:pt>
                <c:pt idx="222">
                  <c:v>-2.685546875E-3</c:v>
                </c:pt>
                <c:pt idx="223" formatCode="0.00E+00">
                  <c:v>-1.2969970703125E-3</c:v>
                </c:pt>
                <c:pt idx="224">
                  <c:v>-3.326416015625E-3</c:v>
                </c:pt>
                <c:pt idx="225">
                  <c:v>-4.21142578125E-3</c:v>
                </c:pt>
                <c:pt idx="226">
                  <c:v>-4.39453125E-3</c:v>
                </c:pt>
                <c:pt idx="227" formatCode="0.00E+00">
                  <c:v>-2.3956298828125E-3</c:v>
                </c:pt>
                <c:pt idx="228" formatCode="0.00E+00">
                  <c:v>-3.7078857421875E-3</c:v>
                </c:pt>
                <c:pt idx="229">
                  <c:v>1.739501953125E-3</c:v>
                </c:pt>
                <c:pt idx="230">
                  <c:v>-5.2490234375E-3</c:v>
                </c:pt>
                <c:pt idx="231">
                  <c:v>-3.448486328125E-3</c:v>
                </c:pt>
                <c:pt idx="232">
                  <c:v>4.21142578125E-3</c:v>
                </c:pt>
                <c:pt idx="233">
                  <c:v>9.46044921875E-3</c:v>
                </c:pt>
                <c:pt idx="234">
                  <c:v>-5.340576171875E-3</c:v>
                </c:pt>
                <c:pt idx="235">
                  <c:v>-1.4312744140625E-2</c:v>
                </c:pt>
                <c:pt idx="236">
                  <c:v>-9.46044921875E-4</c:v>
                </c:pt>
                <c:pt idx="237" formatCode="0.00E+00">
                  <c:v>4.57763671875E-5</c:v>
                </c:pt>
                <c:pt idx="238" formatCode="0.00E+00">
                  <c:v>-7.5225830078125E-3</c:v>
                </c:pt>
                <c:pt idx="239">
                  <c:v>6.103515625E-5</c:v>
                </c:pt>
                <c:pt idx="240" formatCode="0.00E+00">
                  <c:v>-3.0059814453125E-3</c:v>
                </c:pt>
                <c:pt idx="241" formatCode="0.00E+00">
                  <c:v>6.256103515625E-4</c:v>
                </c:pt>
                <c:pt idx="242">
                  <c:v>-6.2255859375E-3</c:v>
                </c:pt>
                <c:pt idx="243" formatCode="0.00E+00">
                  <c:v>-2.0904541015625E-3</c:v>
                </c:pt>
                <c:pt idx="244">
                  <c:v>3.35693359375E-4</c:v>
                </c:pt>
                <c:pt idx="245" formatCode="0.00E+00">
                  <c:v>-6.0272216796875E-3</c:v>
                </c:pt>
                <c:pt idx="246">
                  <c:v>3.387451171875E-3</c:v>
                </c:pt>
                <c:pt idx="247" formatCode="0.00E+00">
                  <c:v>-8.9569091796875E-3</c:v>
                </c:pt>
                <c:pt idx="248">
                  <c:v>2.3193359375E-3</c:v>
                </c:pt>
                <c:pt idx="249">
                  <c:v>4.21142578125E-3</c:v>
                </c:pt>
                <c:pt idx="250" formatCode="0.00E+00">
                  <c:v>-1.58233642578125E-2</c:v>
                </c:pt>
                <c:pt idx="251">
                  <c:v>-1.5045166015625E-2</c:v>
                </c:pt>
                <c:pt idx="252">
                  <c:v>-3.60107421875E-3</c:v>
                </c:pt>
                <c:pt idx="253" formatCode="0.00E+00">
                  <c:v>1.31683349609375E-2</c:v>
                </c:pt>
                <c:pt idx="254" formatCode="0.00E+00">
                  <c:v>1.31072998046875E-2</c:v>
                </c:pt>
                <c:pt idx="255">
                  <c:v>1.312255859375E-3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7F-42C8-8E48-485B6DF71B0A}"/>
            </c:ext>
          </c:extLst>
        </c:ser>
        <c:ser>
          <c:idx val="1"/>
          <c:order val="1"/>
          <c:tx>
            <c:strRef>
              <c:f>'Me UV New'!$C$14</c:f>
              <c:strCache>
                <c:ptCount val="1"/>
                <c:pt idx="0">
                  <c:v>5,6 dMe</c:v>
                </c:pt>
              </c:strCache>
            </c:strRef>
          </c:tx>
          <c:spPr>
            <a:ln w="19050" cap="rnd">
              <a:solidFill>
                <a:srgbClr val="C50BAA"/>
              </a:solidFill>
              <a:round/>
            </a:ln>
            <a:effectLst/>
          </c:spPr>
          <c:marker>
            <c:symbol val="none"/>
          </c:marker>
          <c:xVal>
            <c:numRef>
              <c:f>'Me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'Me UV New'!$C$15:$C$270</c:f>
              <c:numCache>
                <c:formatCode>General</c:formatCode>
                <c:ptCount val="256"/>
                <c:pt idx="0" formatCode="0.00E+00">
                  <c:v>7.33795166015625E-2</c:v>
                </c:pt>
                <c:pt idx="1">
                  <c:v>0.76063537597656306</c:v>
                </c:pt>
                <c:pt idx="2">
                  <c:v>0.84465026855468806</c:v>
                </c:pt>
                <c:pt idx="3">
                  <c:v>1.1519927978515601</c:v>
                </c:pt>
                <c:pt idx="4">
                  <c:v>1.10064697265625</c:v>
                </c:pt>
                <c:pt idx="5">
                  <c:v>1.1085510253906301</c:v>
                </c:pt>
                <c:pt idx="6">
                  <c:v>1.3910827636718801</c:v>
                </c:pt>
                <c:pt idx="7">
                  <c:v>0.92835998535156306</c:v>
                </c:pt>
                <c:pt idx="8">
                  <c:v>1.0233612060546899</c:v>
                </c:pt>
                <c:pt idx="9">
                  <c:v>0.70643615722656306</c:v>
                </c:pt>
                <c:pt idx="10">
                  <c:v>0.69038391113281306</c:v>
                </c:pt>
                <c:pt idx="11">
                  <c:v>0.543304443359375</c:v>
                </c:pt>
                <c:pt idx="12">
                  <c:v>0.5523681640625</c:v>
                </c:pt>
                <c:pt idx="13">
                  <c:v>0.463165283203125</c:v>
                </c:pt>
                <c:pt idx="14">
                  <c:v>0.493988037109375</c:v>
                </c:pt>
                <c:pt idx="15">
                  <c:v>0.43682861328125</c:v>
                </c:pt>
                <c:pt idx="16">
                  <c:v>0.480453491210938</c:v>
                </c:pt>
                <c:pt idx="17">
                  <c:v>0.441131591796875</c:v>
                </c:pt>
                <c:pt idx="18">
                  <c:v>0.46478271484375</c:v>
                </c:pt>
                <c:pt idx="19">
                  <c:v>0.422927856445313</c:v>
                </c:pt>
                <c:pt idx="20">
                  <c:v>0.4073486328125</c:v>
                </c:pt>
                <c:pt idx="21">
                  <c:v>0.371490478515625</c:v>
                </c:pt>
                <c:pt idx="22">
                  <c:v>0.367996215820313</c:v>
                </c:pt>
                <c:pt idx="23">
                  <c:v>0.354110717773438</c:v>
                </c:pt>
                <c:pt idx="24">
                  <c:v>0.37591552734375</c:v>
                </c:pt>
                <c:pt idx="25">
                  <c:v>0.379913330078125</c:v>
                </c:pt>
                <c:pt idx="26">
                  <c:v>0.411712646484375</c:v>
                </c:pt>
                <c:pt idx="27">
                  <c:v>0.413223266601563</c:v>
                </c:pt>
                <c:pt idx="28">
                  <c:v>0.468307495117188</c:v>
                </c:pt>
                <c:pt idx="29">
                  <c:v>0.462783813476563</c:v>
                </c:pt>
                <c:pt idx="30">
                  <c:v>0.487625122070313</c:v>
                </c:pt>
                <c:pt idx="31">
                  <c:v>0.445846557617188</c:v>
                </c:pt>
                <c:pt idx="32">
                  <c:v>0.454269409179688</c:v>
                </c:pt>
                <c:pt idx="33">
                  <c:v>0.437973022460938</c:v>
                </c:pt>
                <c:pt idx="34">
                  <c:v>0.465667724609375</c:v>
                </c:pt>
                <c:pt idx="35">
                  <c:v>0.458221435546875</c:v>
                </c:pt>
                <c:pt idx="36">
                  <c:v>0.471267700195313</c:v>
                </c:pt>
                <c:pt idx="37">
                  <c:v>0.446258544921875</c:v>
                </c:pt>
                <c:pt idx="38">
                  <c:v>0.442092895507813</c:v>
                </c:pt>
                <c:pt idx="39">
                  <c:v>0.411163330078125</c:v>
                </c:pt>
                <c:pt idx="40">
                  <c:v>0.4041748046875</c:v>
                </c:pt>
                <c:pt idx="41">
                  <c:v>0.366073608398438</c:v>
                </c:pt>
                <c:pt idx="42">
                  <c:v>0.352752685546875</c:v>
                </c:pt>
                <c:pt idx="43">
                  <c:v>0.315704345703125</c:v>
                </c:pt>
                <c:pt idx="44">
                  <c:v>0.325424194335938</c:v>
                </c:pt>
                <c:pt idx="45">
                  <c:v>0.303024291992188</c:v>
                </c:pt>
                <c:pt idx="46">
                  <c:v>0.313552856445313</c:v>
                </c:pt>
                <c:pt idx="47">
                  <c:v>0.302566528320313</c:v>
                </c:pt>
                <c:pt idx="48">
                  <c:v>0.322601318359375</c:v>
                </c:pt>
                <c:pt idx="49">
                  <c:v>0.306610107421875</c:v>
                </c:pt>
                <c:pt idx="50">
                  <c:v>0.332351684570313</c:v>
                </c:pt>
                <c:pt idx="51">
                  <c:v>0.335067749023438</c:v>
                </c:pt>
                <c:pt idx="52">
                  <c:v>0.366683959960938</c:v>
                </c:pt>
                <c:pt idx="53">
                  <c:v>0.37945556640625</c:v>
                </c:pt>
                <c:pt idx="54">
                  <c:v>0.420547485351563</c:v>
                </c:pt>
                <c:pt idx="55">
                  <c:v>0.442245483398438</c:v>
                </c:pt>
                <c:pt idx="56">
                  <c:v>0.491897583007813</c:v>
                </c:pt>
                <c:pt idx="57">
                  <c:v>0.511566162109375</c:v>
                </c:pt>
                <c:pt idx="58">
                  <c:v>0.56202697753906306</c:v>
                </c:pt>
                <c:pt idx="59">
                  <c:v>0.57707214355468806</c:v>
                </c:pt>
                <c:pt idx="60">
                  <c:v>0.6484375</c:v>
                </c:pt>
                <c:pt idx="61">
                  <c:v>0.684234619140625</c:v>
                </c:pt>
                <c:pt idx="62">
                  <c:v>0.78797912597656306</c:v>
                </c:pt>
                <c:pt idx="63">
                  <c:v>0.82835388183593806</c:v>
                </c:pt>
                <c:pt idx="64">
                  <c:v>0.94960021972656306</c:v>
                </c:pt>
                <c:pt idx="65">
                  <c:v>0.93690490722656306</c:v>
                </c:pt>
                <c:pt idx="66">
                  <c:v>1.0327301025390601</c:v>
                </c:pt>
                <c:pt idx="67">
                  <c:v>0.96568298339843806</c:v>
                </c:pt>
                <c:pt idx="68">
                  <c:v>1.0595550537109399</c:v>
                </c:pt>
                <c:pt idx="69">
                  <c:v>0.99494934082031306</c:v>
                </c:pt>
                <c:pt idx="70">
                  <c:v>1.1385345458984399</c:v>
                </c:pt>
                <c:pt idx="71">
                  <c:v>1.060791015625</c:v>
                </c:pt>
                <c:pt idx="72">
                  <c:v>1.2163391113281301</c:v>
                </c:pt>
                <c:pt idx="73">
                  <c:v>1.06524658203125</c:v>
                </c:pt>
                <c:pt idx="74">
                  <c:v>1.1182556152343801</c:v>
                </c:pt>
                <c:pt idx="75">
                  <c:v>0.91845703125</c:v>
                </c:pt>
                <c:pt idx="76">
                  <c:v>0.874114990234375</c:v>
                </c:pt>
                <c:pt idx="77">
                  <c:v>0.712493896484375</c:v>
                </c:pt>
                <c:pt idx="78">
                  <c:v>0.65242004394531306</c:v>
                </c:pt>
                <c:pt idx="79">
                  <c:v>0.54931640625</c:v>
                </c:pt>
                <c:pt idx="80">
                  <c:v>0.520904541015625</c:v>
                </c:pt>
                <c:pt idx="81">
                  <c:v>0.47430419921875</c:v>
                </c:pt>
                <c:pt idx="82">
                  <c:v>0.48492431640625</c:v>
                </c:pt>
                <c:pt idx="83">
                  <c:v>0.472900390625</c:v>
                </c:pt>
                <c:pt idx="84">
                  <c:v>0.504730224609375</c:v>
                </c:pt>
                <c:pt idx="85">
                  <c:v>0.50518798828125</c:v>
                </c:pt>
                <c:pt idx="86">
                  <c:v>0.54327392578125</c:v>
                </c:pt>
                <c:pt idx="87">
                  <c:v>0.54425048828125</c:v>
                </c:pt>
                <c:pt idx="88">
                  <c:v>0.59112548828125</c:v>
                </c:pt>
                <c:pt idx="89">
                  <c:v>0.590240478515625</c:v>
                </c:pt>
                <c:pt idx="90">
                  <c:v>0.63508605957031306</c:v>
                </c:pt>
                <c:pt idx="91">
                  <c:v>0.62544250488281306</c:v>
                </c:pt>
                <c:pt idx="92">
                  <c:v>0.669952392578125</c:v>
                </c:pt>
                <c:pt idx="93">
                  <c:v>0.660247802734375</c:v>
                </c:pt>
                <c:pt idx="94">
                  <c:v>0.705322265625</c:v>
                </c:pt>
                <c:pt idx="95">
                  <c:v>0.68672180175781306</c:v>
                </c:pt>
                <c:pt idx="96">
                  <c:v>0.718719482421875</c:v>
                </c:pt>
                <c:pt idx="97">
                  <c:v>0.691864013671875</c:v>
                </c:pt>
                <c:pt idx="98">
                  <c:v>0.71728515625</c:v>
                </c:pt>
                <c:pt idx="99">
                  <c:v>0.672607421875</c:v>
                </c:pt>
                <c:pt idx="100">
                  <c:v>0.65455627441406306</c:v>
                </c:pt>
                <c:pt idx="101">
                  <c:v>0.56248474121093806</c:v>
                </c:pt>
                <c:pt idx="102">
                  <c:v>0.496856689453125</c:v>
                </c:pt>
                <c:pt idx="103">
                  <c:v>0.417892456054688</c:v>
                </c:pt>
                <c:pt idx="104">
                  <c:v>0.35955810546875</c:v>
                </c:pt>
                <c:pt idx="105">
                  <c:v>0.316131591796875</c:v>
                </c:pt>
                <c:pt idx="106">
                  <c:v>0.2767333984375</c:v>
                </c:pt>
                <c:pt idx="107">
                  <c:v>0.214492797851563</c:v>
                </c:pt>
                <c:pt idx="108">
                  <c:v>0.166122436523438</c:v>
                </c:pt>
                <c:pt idx="109">
                  <c:v>0.12744140625</c:v>
                </c:pt>
                <c:pt idx="110">
                  <c:v>9.63134765625E-2</c:v>
                </c:pt>
                <c:pt idx="111" formatCode="0.00E+00">
                  <c:v>6.27288818359375E-2</c:v>
                </c:pt>
                <c:pt idx="112">
                  <c:v>4.5806884765625E-2</c:v>
                </c:pt>
                <c:pt idx="113" formatCode="0.00E+00">
                  <c:v>3.22418212890625E-2</c:v>
                </c:pt>
                <c:pt idx="114" formatCode="0.00E+00">
                  <c:v>2.66876220703125E-2</c:v>
                </c:pt>
                <c:pt idx="115">
                  <c:v>2.3193359375E-2</c:v>
                </c:pt>
                <c:pt idx="116">
                  <c:v>1.8463134765625E-2</c:v>
                </c:pt>
                <c:pt idx="117">
                  <c:v>1.446533203125E-2</c:v>
                </c:pt>
                <c:pt idx="118" formatCode="0.00E+00">
                  <c:v>1.12762451171875E-2</c:v>
                </c:pt>
                <c:pt idx="119">
                  <c:v>8.36181640625E-3</c:v>
                </c:pt>
                <c:pt idx="120" formatCode="0.00E+00">
                  <c:v>6.1492919921875E-3</c:v>
                </c:pt>
                <c:pt idx="121">
                  <c:v>4.058837890625E-3</c:v>
                </c:pt>
                <c:pt idx="122" formatCode="0.00E+00">
                  <c:v>2.6397705078125E-3</c:v>
                </c:pt>
                <c:pt idx="123">
                  <c:v>1.556396484375E-3</c:v>
                </c:pt>
                <c:pt idx="124">
                  <c:v>4.57763671875E-4</c:v>
                </c:pt>
                <c:pt idx="125">
                  <c:v>-2.13623046875E-4</c:v>
                </c:pt>
                <c:pt idx="126">
                  <c:v>-1.068115234375E-3</c:v>
                </c:pt>
                <c:pt idx="127">
                  <c:v>-1.495361328125E-3</c:v>
                </c:pt>
                <c:pt idx="128" formatCode="0.00E+00">
                  <c:v>-1.9683837890625E-3</c:v>
                </c:pt>
                <c:pt idx="129" formatCode="0.00E+00">
                  <c:v>-2.2125244140625E-3</c:v>
                </c:pt>
                <c:pt idx="130" formatCode="0.00E+00">
                  <c:v>-2.4261474609375E-3</c:v>
                </c:pt>
                <c:pt idx="131">
                  <c:v>-2.655029296875E-3</c:v>
                </c:pt>
                <c:pt idx="132" formatCode="0.00E+00">
                  <c:v>-2.7923583984375E-3</c:v>
                </c:pt>
                <c:pt idx="133">
                  <c:v>-2.9296875E-3</c:v>
                </c:pt>
                <c:pt idx="134" formatCode="0.00E+00">
                  <c:v>-2.9754638671875E-3</c:v>
                </c:pt>
                <c:pt idx="135">
                  <c:v>-3.143310546875E-3</c:v>
                </c:pt>
                <c:pt idx="136">
                  <c:v>-3.35693359375E-3</c:v>
                </c:pt>
                <c:pt idx="137">
                  <c:v>-3.021240234375E-3</c:v>
                </c:pt>
                <c:pt idx="138">
                  <c:v>-2.38037109375E-3</c:v>
                </c:pt>
                <c:pt idx="139" formatCode="0.00E+00">
                  <c:v>-3.0364990234375E-3</c:v>
                </c:pt>
                <c:pt idx="140">
                  <c:v>-3.509521484375E-3</c:v>
                </c:pt>
                <c:pt idx="141">
                  <c:v>-3.265380859375E-3</c:v>
                </c:pt>
                <c:pt idx="142" formatCode="0.00E+00">
                  <c:v>-3.4027099609375E-3</c:v>
                </c:pt>
                <c:pt idx="143" formatCode="0.00E+00">
                  <c:v>-3.4027099609375E-3</c:v>
                </c:pt>
                <c:pt idx="144">
                  <c:v>-3.448486328125E-3</c:v>
                </c:pt>
                <c:pt idx="145" formatCode="0.00E+00">
                  <c:v>-3.3111572265625E-3</c:v>
                </c:pt>
                <c:pt idx="146">
                  <c:v>-3.448486328125E-3</c:v>
                </c:pt>
                <c:pt idx="147" formatCode="0.00E+00">
                  <c:v>-3.5552978515625E-3</c:v>
                </c:pt>
                <c:pt idx="148">
                  <c:v>-5.157470703125E-3</c:v>
                </c:pt>
                <c:pt idx="149">
                  <c:v>-3.875732421875E-3</c:v>
                </c:pt>
                <c:pt idx="150" formatCode="0.00E+00">
                  <c:v>-3.5247802734375E-3</c:v>
                </c:pt>
                <c:pt idx="151">
                  <c:v>-3.387451171875E-3</c:v>
                </c:pt>
                <c:pt idx="152" formatCode="0.00E+00">
                  <c:v>-3.4942626953125E-3</c:v>
                </c:pt>
                <c:pt idx="153" formatCode="0.00E+00">
                  <c:v>-3.3721923828125E-3</c:v>
                </c:pt>
                <c:pt idx="154">
                  <c:v>-3.265380859375E-3</c:v>
                </c:pt>
                <c:pt idx="155" formatCode="0.00E+00">
                  <c:v>-3.4942626953125E-3</c:v>
                </c:pt>
                <c:pt idx="156">
                  <c:v>-3.47900390625E-3</c:v>
                </c:pt>
                <c:pt idx="157" formatCode="0.00E+00">
                  <c:v>-3.4332275390625E-3</c:v>
                </c:pt>
                <c:pt idx="158" formatCode="0.00E+00">
                  <c:v>-3.3416748046875E-3</c:v>
                </c:pt>
                <c:pt idx="159" formatCode="0.00E+00">
                  <c:v>-3.3416748046875E-3</c:v>
                </c:pt>
                <c:pt idx="160" formatCode="0.00E+00">
                  <c:v>-3.0975341796875E-3</c:v>
                </c:pt>
                <c:pt idx="161" formatCode="0.00E+00">
                  <c:v>-3.4942626953125E-3</c:v>
                </c:pt>
                <c:pt idx="162">
                  <c:v>-3.448486328125E-3</c:v>
                </c:pt>
                <c:pt idx="163">
                  <c:v>-3.11279296875E-3</c:v>
                </c:pt>
                <c:pt idx="164" formatCode="0.00E+00">
                  <c:v>-3.3721923828125E-3</c:v>
                </c:pt>
                <c:pt idx="165" formatCode="0.00E+00">
                  <c:v>-3.4027099609375E-3</c:v>
                </c:pt>
                <c:pt idx="166" formatCode="0.00E+00">
                  <c:v>-3.3416748046875E-3</c:v>
                </c:pt>
                <c:pt idx="167" formatCode="0.00E+00">
                  <c:v>-3.0975341796875E-3</c:v>
                </c:pt>
                <c:pt idx="168" formatCode="0.00E+00">
                  <c:v>-3.3416748046875E-3</c:v>
                </c:pt>
                <c:pt idx="169">
                  <c:v>-3.082275390625E-3</c:v>
                </c:pt>
                <c:pt idx="170" formatCode="0.00E+00">
                  <c:v>-3.3111572265625E-3</c:v>
                </c:pt>
                <c:pt idx="171" formatCode="0.00E+00">
                  <c:v>-3.2501220703125E-3</c:v>
                </c:pt>
                <c:pt idx="172">
                  <c:v>-3.173828125E-3</c:v>
                </c:pt>
                <c:pt idx="173" formatCode="0.00E+00">
                  <c:v>-3.4942626953125E-3</c:v>
                </c:pt>
                <c:pt idx="174" formatCode="0.00E+00">
                  <c:v>-3.2501220703125E-3</c:v>
                </c:pt>
                <c:pt idx="175">
                  <c:v>0</c:v>
                </c:pt>
                <c:pt idx="176">
                  <c:v>-3.5400390625E-3</c:v>
                </c:pt>
                <c:pt idx="177">
                  <c:v>-3.5400390625E-3</c:v>
                </c:pt>
                <c:pt idx="178">
                  <c:v>-3.448486328125E-3</c:v>
                </c:pt>
                <c:pt idx="179" formatCode="0.00E+00">
                  <c:v>-3.6163330078125E-3</c:v>
                </c:pt>
                <c:pt idx="180" formatCode="0.00E+00">
                  <c:v>-3.6163330078125E-3</c:v>
                </c:pt>
                <c:pt idx="181" formatCode="0.00E+00">
                  <c:v>-3.3721923828125E-3</c:v>
                </c:pt>
                <c:pt idx="182">
                  <c:v>-3.570556640625E-3</c:v>
                </c:pt>
                <c:pt idx="183" formatCode="0.00E+00">
                  <c:v>-3.7384033203125E-3</c:v>
                </c:pt>
                <c:pt idx="184">
                  <c:v>-3.41796875E-3</c:v>
                </c:pt>
                <c:pt idx="185">
                  <c:v>-3.35693359375E-3</c:v>
                </c:pt>
                <c:pt idx="186">
                  <c:v>-3.814697265625E-3</c:v>
                </c:pt>
                <c:pt idx="187">
                  <c:v>-3.5400390625E-3</c:v>
                </c:pt>
                <c:pt idx="188" formatCode="0.00E+00">
                  <c:v>-3.6773681640625E-3</c:v>
                </c:pt>
                <c:pt idx="189">
                  <c:v>-3.692626953125E-3</c:v>
                </c:pt>
                <c:pt idx="190">
                  <c:v>-3.72314453125E-3</c:v>
                </c:pt>
                <c:pt idx="191" formatCode="0.00E+00">
                  <c:v>-4.1046142578125E-3</c:v>
                </c:pt>
                <c:pt idx="192" formatCode="0.00E+00">
                  <c:v>-3.8909912109375E-3</c:v>
                </c:pt>
                <c:pt idx="193" formatCode="0.00E+00">
                  <c:v>-4.3182373046875E-3</c:v>
                </c:pt>
                <c:pt idx="194" formatCode="0.00E+00">
                  <c:v>-4.8065185546875E-3</c:v>
                </c:pt>
                <c:pt idx="195" formatCode="0.00E+00">
                  <c:v>-4.9591064453125E-3</c:v>
                </c:pt>
                <c:pt idx="196">
                  <c:v>-6.317138671875E-3</c:v>
                </c:pt>
                <c:pt idx="197">
                  <c:v>-4.45556640625E-3</c:v>
                </c:pt>
                <c:pt idx="198">
                  <c:v>-4.7607421875E-3</c:v>
                </c:pt>
                <c:pt idx="199">
                  <c:v>-4.2724609375E-3</c:v>
                </c:pt>
                <c:pt idx="200" formatCode="0.00E+00">
                  <c:v>-4.1961669921875E-3</c:v>
                </c:pt>
                <c:pt idx="201" formatCode="0.00E+00">
                  <c:v>-3.5858154296875E-3</c:v>
                </c:pt>
                <c:pt idx="202">
                  <c:v>-4.180908203125E-3</c:v>
                </c:pt>
                <c:pt idx="203" formatCode="0.00E+00">
                  <c:v>-4.2572021484375E-3</c:v>
                </c:pt>
                <c:pt idx="204">
                  <c:v>-3.814697265625E-3</c:v>
                </c:pt>
                <c:pt idx="205">
                  <c:v>-4.0283203125E-3</c:v>
                </c:pt>
                <c:pt idx="206" formatCode="0.00E+00">
                  <c:v>-4.0740966796875E-3</c:v>
                </c:pt>
                <c:pt idx="207" formatCode="0.00E+00">
                  <c:v>-4.2266845703125E-3</c:v>
                </c:pt>
                <c:pt idx="208" formatCode="0.00E+00">
                  <c:v>-3.6773681640625E-3</c:v>
                </c:pt>
                <c:pt idx="209">
                  <c:v>-4.33349609375E-3</c:v>
                </c:pt>
                <c:pt idx="210" formatCode="0.00E+00">
                  <c:v>-3.7078857421875E-3</c:v>
                </c:pt>
                <c:pt idx="211">
                  <c:v>-4.364013671875E-3</c:v>
                </c:pt>
                <c:pt idx="212">
                  <c:v>-3.90625E-3</c:v>
                </c:pt>
                <c:pt idx="213" formatCode="0.00E+00">
                  <c:v>-4.2266845703125E-3</c:v>
                </c:pt>
                <c:pt idx="214" formatCode="0.00E+00">
                  <c:v>-4.5013427734375E-3</c:v>
                </c:pt>
                <c:pt idx="215">
                  <c:v>-3.47900390625E-3</c:v>
                </c:pt>
                <c:pt idx="216">
                  <c:v>-4.45556640625E-3</c:v>
                </c:pt>
                <c:pt idx="217" formatCode="0.00E+00">
                  <c:v>-3.3721923828125E-3</c:v>
                </c:pt>
                <c:pt idx="218">
                  <c:v>-3.47900390625E-3</c:v>
                </c:pt>
                <c:pt idx="219">
                  <c:v>-4.547119140625E-3</c:v>
                </c:pt>
                <c:pt idx="220">
                  <c:v>-5.096435546875E-3</c:v>
                </c:pt>
                <c:pt idx="221">
                  <c:v>-4.08935546875E-3</c:v>
                </c:pt>
                <c:pt idx="222" formatCode="0.00E+00">
                  <c:v>-3.5858154296875E-3</c:v>
                </c:pt>
                <c:pt idx="223">
                  <c:v>-3.72314453125E-3</c:v>
                </c:pt>
                <c:pt idx="224" formatCode="0.00E+00">
                  <c:v>-3.8604736328125E-3</c:v>
                </c:pt>
                <c:pt idx="225">
                  <c:v>-4.119873046875E-3</c:v>
                </c:pt>
                <c:pt idx="226">
                  <c:v>-4.39453125E-3</c:v>
                </c:pt>
                <c:pt idx="227">
                  <c:v>-3.570556640625E-3</c:v>
                </c:pt>
                <c:pt idx="228">
                  <c:v>-4.150390625E-3</c:v>
                </c:pt>
                <c:pt idx="229" formatCode="0.00E+00">
                  <c:v>-2.8533935546875E-3</c:v>
                </c:pt>
                <c:pt idx="230">
                  <c:v>-4.791259765625E-3</c:v>
                </c:pt>
                <c:pt idx="231" formatCode="0.00E+00">
                  <c:v>-4.8980712890625E-3</c:v>
                </c:pt>
                <c:pt idx="232" formatCode="0.00E+00">
                  <c:v>-3.3416748046875E-3</c:v>
                </c:pt>
                <c:pt idx="233" formatCode="0.00E+00">
                  <c:v>-1.40838623046875E-2</c:v>
                </c:pt>
                <c:pt idx="234" formatCode="0.00E+00">
                  <c:v>-5.2032470703125E-3</c:v>
                </c:pt>
                <c:pt idx="235">
                  <c:v>-6.500244140625E-3</c:v>
                </c:pt>
                <c:pt idx="236" formatCode="0.00E+00">
                  <c:v>-3.3111572265625E-3</c:v>
                </c:pt>
                <c:pt idx="237" formatCode="0.00E+00">
                  <c:v>-3.5247802734375E-3</c:v>
                </c:pt>
                <c:pt idx="238" formatCode="0.00E+00">
                  <c:v>-5.1422119140625E-3</c:v>
                </c:pt>
                <c:pt idx="239" formatCode="0.00E+00">
                  <c:v>-3.5247802734375E-3</c:v>
                </c:pt>
                <c:pt idx="240">
                  <c:v>-4.08935546875E-3</c:v>
                </c:pt>
                <c:pt idx="241">
                  <c:v>-3.23486328125E-3</c:v>
                </c:pt>
                <c:pt idx="242" formatCode="0.00E+00">
                  <c:v>-4.3182373046875E-3</c:v>
                </c:pt>
                <c:pt idx="243">
                  <c:v>-3.814697265625E-3</c:v>
                </c:pt>
                <c:pt idx="244">
                  <c:v>-3.41796875E-3</c:v>
                </c:pt>
                <c:pt idx="245">
                  <c:v>-4.669189453125E-3</c:v>
                </c:pt>
                <c:pt idx="246">
                  <c:v>-2.593994140625E-3</c:v>
                </c:pt>
                <c:pt idx="247">
                  <c:v>-5.401611328125E-3</c:v>
                </c:pt>
                <c:pt idx="248" formatCode="0.00E+00">
                  <c:v>-2.9144287109375E-3</c:v>
                </c:pt>
                <c:pt idx="249" formatCode="0.00E+00">
                  <c:v>-2.5482177734375E-3</c:v>
                </c:pt>
                <c:pt idx="250" formatCode="0.00E+00">
                  <c:v>-6.7901611328125E-3</c:v>
                </c:pt>
                <c:pt idx="251">
                  <c:v>-6.4697265625E-3</c:v>
                </c:pt>
                <c:pt idx="252">
                  <c:v>-4.150390625E-3</c:v>
                </c:pt>
                <c:pt idx="253">
                  <c:v>-1.15966796875E-3</c:v>
                </c:pt>
                <c:pt idx="254" formatCode="0.00E+00">
                  <c:v>-8.087158203125E-4</c:v>
                </c:pt>
                <c:pt idx="255" formatCode="0.00E+00">
                  <c:v>-3.0364990234375E-3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7F-42C8-8E48-485B6DF71B0A}"/>
            </c:ext>
          </c:extLst>
        </c:ser>
        <c:ser>
          <c:idx val="2"/>
          <c:order val="2"/>
          <c:tx>
            <c:strRef>
              <c:f>'Me UV New'!$D$14</c:f>
              <c:strCache>
                <c:ptCount val="1"/>
                <c:pt idx="0">
                  <c:v>7Me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'Me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'Me UV New'!$D$15:$D$270</c:f>
              <c:numCache>
                <c:formatCode>General</c:formatCode>
                <c:ptCount val="256"/>
                <c:pt idx="0" formatCode="0.00E+00">
                  <c:v>7.58819580078125E-2</c:v>
                </c:pt>
                <c:pt idx="1">
                  <c:v>0.677459716796875</c:v>
                </c:pt>
                <c:pt idx="2">
                  <c:v>0.70909118652343806</c:v>
                </c:pt>
                <c:pt idx="3">
                  <c:v>1.0406341552734399</c:v>
                </c:pt>
                <c:pt idx="4">
                  <c:v>0.98731994628906306</c:v>
                </c:pt>
                <c:pt idx="5">
                  <c:v>0.9232177734375</c:v>
                </c:pt>
                <c:pt idx="6">
                  <c:v>1.2812042236328101</c:v>
                </c:pt>
                <c:pt idx="7">
                  <c:v>0.79736328125</c:v>
                </c:pt>
                <c:pt idx="8">
                  <c:v>0.94020080566406306</c:v>
                </c:pt>
                <c:pt idx="9">
                  <c:v>0.66123962402343806</c:v>
                </c:pt>
                <c:pt idx="10">
                  <c:v>0.68443298339843806</c:v>
                </c:pt>
                <c:pt idx="11">
                  <c:v>0.53562927246093806</c:v>
                </c:pt>
                <c:pt idx="12">
                  <c:v>0.55628967285156306</c:v>
                </c:pt>
                <c:pt idx="13">
                  <c:v>0.464950561523438</c:v>
                </c:pt>
                <c:pt idx="14">
                  <c:v>0.51446533203125</c:v>
                </c:pt>
                <c:pt idx="15">
                  <c:v>0.442352294921875</c:v>
                </c:pt>
                <c:pt idx="16">
                  <c:v>0.480056762695313</c:v>
                </c:pt>
                <c:pt idx="17">
                  <c:v>0.419692993164063</c:v>
                </c:pt>
                <c:pt idx="18">
                  <c:v>0.427825927734375</c:v>
                </c:pt>
                <c:pt idx="19">
                  <c:v>0.372528076171875</c:v>
                </c:pt>
                <c:pt idx="20">
                  <c:v>0.344070434570313</c:v>
                </c:pt>
                <c:pt idx="21">
                  <c:v>0.311355590820313</c:v>
                </c:pt>
                <c:pt idx="22">
                  <c:v>0.310623168945313</c:v>
                </c:pt>
                <c:pt idx="23">
                  <c:v>0.295806884765625</c:v>
                </c:pt>
                <c:pt idx="24">
                  <c:v>0.305877685546875</c:v>
                </c:pt>
                <c:pt idx="25">
                  <c:v>0.302703857421875</c:v>
                </c:pt>
                <c:pt idx="26">
                  <c:v>0.326400756835938</c:v>
                </c:pt>
                <c:pt idx="27">
                  <c:v>0.327407836914063</c:v>
                </c:pt>
                <c:pt idx="28">
                  <c:v>0.377288818359375</c:v>
                </c:pt>
                <c:pt idx="29">
                  <c:v>0.380386352539063</c:v>
                </c:pt>
                <c:pt idx="30">
                  <c:v>0.406219482421875</c:v>
                </c:pt>
                <c:pt idx="31">
                  <c:v>0.365386962890625</c:v>
                </c:pt>
                <c:pt idx="32">
                  <c:v>0.368499755859375</c:v>
                </c:pt>
                <c:pt idx="33">
                  <c:v>0.35125732421875</c:v>
                </c:pt>
                <c:pt idx="34">
                  <c:v>0.365890502929688</c:v>
                </c:pt>
                <c:pt idx="35">
                  <c:v>0.35693359375</c:v>
                </c:pt>
                <c:pt idx="36">
                  <c:v>0.36798095703125</c:v>
                </c:pt>
                <c:pt idx="37">
                  <c:v>0.354034423828125</c:v>
                </c:pt>
                <c:pt idx="38">
                  <c:v>0.355026245117188</c:v>
                </c:pt>
                <c:pt idx="39">
                  <c:v>0.331207275390625</c:v>
                </c:pt>
                <c:pt idx="40">
                  <c:v>0.323074340820313</c:v>
                </c:pt>
                <c:pt idx="41">
                  <c:v>0.293777465820313</c:v>
                </c:pt>
                <c:pt idx="42">
                  <c:v>0.286590576171875</c:v>
                </c:pt>
                <c:pt idx="43">
                  <c:v>0.260772705078125</c:v>
                </c:pt>
                <c:pt idx="44">
                  <c:v>0.273712158203125</c:v>
                </c:pt>
                <c:pt idx="45">
                  <c:v>0.256927490234375</c:v>
                </c:pt>
                <c:pt idx="46">
                  <c:v>0.267120361328125</c:v>
                </c:pt>
                <c:pt idx="47">
                  <c:v>0.259017944335938</c:v>
                </c:pt>
                <c:pt idx="48">
                  <c:v>0.278823852539063</c:v>
                </c:pt>
                <c:pt idx="49">
                  <c:v>0.265029907226563</c:v>
                </c:pt>
                <c:pt idx="50">
                  <c:v>0.28863525390625</c:v>
                </c:pt>
                <c:pt idx="51">
                  <c:v>0.295211791992188</c:v>
                </c:pt>
                <c:pt idx="52">
                  <c:v>0.326171875</c:v>
                </c:pt>
                <c:pt idx="53">
                  <c:v>0.340179443359375</c:v>
                </c:pt>
                <c:pt idx="54">
                  <c:v>0.375213623046875</c:v>
                </c:pt>
                <c:pt idx="55">
                  <c:v>0.387054443359375</c:v>
                </c:pt>
                <c:pt idx="56">
                  <c:v>0.418167114257813</c:v>
                </c:pt>
                <c:pt idx="57">
                  <c:v>0.428756713867188</c:v>
                </c:pt>
                <c:pt idx="58">
                  <c:v>0.468002319335938</c:v>
                </c:pt>
                <c:pt idx="59">
                  <c:v>0.48907470703125</c:v>
                </c:pt>
                <c:pt idx="60">
                  <c:v>0.543212890625</c:v>
                </c:pt>
                <c:pt idx="61">
                  <c:v>0.56298828125</c:v>
                </c:pt>
                <c:pt idx="62">
                  <c:v>0.60992431640625</c:v>
                </c:pt>
                <c:pt idx="63">
                  <c:v>0.60459899902343806</c:v>
                </c:pt>
                <c:pt idx="64">
                  <c:v>0.636749267578125</c:v>
                </c:pt>
                <c:pt idx="65">
                  <c:v>0.618865966796875</c:v>
                </c:pt>
                <c:pt idx="66">
                  <c:v>0.66200256347656306</c:v>
                </c:pt>
                <c:pt idx="67">
                  <c:v>0.65223693847656306</c:v>
                </c:pt>
                <c:pt idx="68">
                  <c:v>0.70674133300781306</c:v>
                </c:pt>
                <c:pt idx="69">
                  <c:v>0.677154541015625</c:v>
                </c:pt>
                <c:pt idx="70">
                  <c:v>0.69966125488281306</c:v>
                </c:pt>
                <c:pt idx="71">
                  <c:v>0.622894287109375</c:v>
                </c:pt>
                <c:pt idx="72">
                  <c:v>0.59422302246093806</c:v>
                </c:pt>
                <c:pt idx="73">
                  <c:v>0.498016357421875</c:v>
                </c:pt>
                <c:pt idx="74">
                  <c:v>0.451431274414063</c:v>
                </c:pt>
                <c:pt idx="75">
                  <c:v>0.378616333007813</c:v>
                </c:pt>
                <c:pt idx="76">
                  <c:v>0.351791381835938</c:v>
                </c:pt>
                <c:pt idx="77">
                  <c:v>0.314865112304688</c:v>
                </c:pt>
                <c:pt idx="78">
                  <c:v>0.313217163085938</c:v>
                </c:pt>
                <c:pt idx="79">
                  <c:v>0.30181884765625</c:v>
                </c:pt>
                <c:pt idx="80">
                  <c:v>0.321197509765625</c:v>
                </c:pt>
                <c:pt idx="81">
                  <c:v>0.329238891601563</c:v>
                </c:pt>
                <c:pt idx="82">
                  <c:v>0.364761352539063</c:v>
                </c:pt>
                <c:pt idx="83">
                  <c:v>0.383407592773438</c:v>
                </c:pt>
                <c:pt idx="84">
                  <c:v>0.43157958984375</c:v>
                </c:pt>
                <c:pt idx="85">
                  <c:v>0.453826904296875</c:v>
                </c:pt>
                <c:pt idx="86">
                  <c:v>0.505462646484375</c:v>
                </c:pt>
                <c:pt idx="87">
                  <c:v>0.51654052734375</c:v>
                </c:pt>
                <c:pt idx="88">
                  <c:v>0.56755065917968806</c:v>
                </c:pt>
                <c:pt idx="89">
                  <c:v>0.57334899902343806</c:v>
                </c:pt>
                <c:pt idx="90">
                  <c:v>0.626068115234375</c:v>
                </c:pt>
                <c:pt idx="91">
                  <c:v>0.62098693847656306</c:v>
                </c:pt>
                <c:pt idx="92">
                  <c:v>0.66352844238281306</c:v>
                </c:pt>
                <c:pt idx="93">
                  <c:v>0.65087890625</c:v>
                </c:pt>
                <c:pt idx="94">
                  <c:v>0.69871520996093806</c:v>
                </c:pt>
                <c:pt idx="95">
                  <c:v>0.6912841796875</c:v>
                </c:pt>
                <c:pt idx="96">
                  <c:v>0.7349853515625</c:v>
                </c:pt>
                <c:pt idx="97">
                  <c:v>0.71189880371093806</c:v>
                </c:pt>
                <c:pt idx="98">
                  <c:v>0.74787902832031306</c:v>
                </c:pt>
                <c:pt idx="99">
                  <c:v>0.72334289550781306</c:v>
                </c:pt>
                <c:pt idx="100">
                  <c:v>0.74363708496093806</c:v>
                </c:pt>
                <c:pt idx="101">
                  <c:v>0.67332458496093806</c:v>
                </c:pt>
                <c:pt idx="102">
                  <c:v>0.614501953125</c:v>
                </c:pt>
                <c:pt idx="103">
                  <c:v>0.51109313964843806</c:v>
                </c:pt>
                <c:pt idx="104">
                  <c:v>0.433624267578125</c:v>
                </c:pt>
                <c:pt idx="105">
                  <c:v>0.361862182617188</c:v>
                </c:pt>
                <c:pt idx="106">
                  <c:v>0.318069458007813</c:v>
                </c:pt>
                <c:pt idx="107">
                  <c:v>0.264022827148438</c:v>
                </c:pt>
                <c:pt idx="108">
                  <c:v>0.212249755859375</c:v>
                </c:pt>
                <c:pt idx="109">
                  <c:v>0.1632080078125</c:v>
                </c:pt>
                <c:pt idx="110">
                  <c:v>0.124221801757813</c:v>
                </c:pt>
                <c:pt idx="111" formatCode="0.00E+00">
                  <c:v>8.32977294921875E-2</c:v>
                </c:pt>
                <c:pt idx="112">
                  <c:v>6.2225341796875E-2</c:v>
                </c:pt>
                <c:pt idx="113" formatCode="0.00E+00">
                  <c:v>4.46624755859375E-2</c:v>
                </c:pt>
                <c:pt idx="114" formatCode="0.00E+00">
                  <c:v>3.48968505859375E-2</c:v>
                </c:pt>
                <c:pt idx="115">
                  <c:v>3.179931640625E-2</c:v>
                </c:pt>
                <c:pt idx="116" formatCode="0.00E+00">
                  <c:v>2.58941650390625E-2</c:v>
                </c:pt>
                <c:pt idx="117">
                  <c:v>2.0782470703125E-2</c:v>
                </c:pt>
                <c:pt idx="118" formatCode="0.00E+00">
                  <c:v>1.72882080078125E-2</c:v>
                </c:pt>
                <c:pt idx="119">
                  <c:v>1.3702392578125E-2</c:v>
                </c:pt>
                <c:pt idx="120">
                  <c:v>1.1077880859375E-2</c:v>
                </c:pt>
                <c:pt idx="121" formatCode="0.00E+00">
                  <c:v>8.4991455078125E-3</c:v>
                </c:pt>
                <c:pt idx="122">
                  <c:v>6.622314453125E-3</c:v>
                </c:pt>
                <c:pt idx="123">
                  <c:v>4.791259765625E-3</c:v>
                </c:pt>
                <c:pt idx="124" formatCode="0.00E+00">
                  <c:v>3.3111572265625E-3</c:v>
                </c:pt>
                <c:pt idx="125" formatCode="0.00E+00">
                  <c:v>2.1820068359375E-3</c:v>
                </c:pt>
                <c:pt idx="126" formatCode="0.00E+00">
                  <c:v>1.1444091796875E-3</c:v>
                </c:pt>
                <c:pt idx="127">
                  <c:v>3.0517578125E-4</c:v>
                </c:pt>
                <c:pt idx="128">
                  <c:v>-2.44140625E-4</c:v>
                </c:pt>
                <c:pt idx="129" formatCode="0.00E+00">
                  <c:v>-9.918212890625E-4</c:v>
                </c:pt>
                <c:pt idx="130">
                  <c:v>-1.15966796875E-3</c:v>
                </c:pt>
                <c:pt idx="131">
                  <c:v>-1.3427734375E-3</c:v>
                </c:pt>
                <c:pt idx="132" formatCode="0.00E+00">
                  <c:v>-1.5716552734375E-3</c:v>
                </c:pt>
                <c:pt idx="133" formatCode="0.00E+00">
                  <c:v>-1.7242431640625E-3</c:v>
                </c:pt>
                <c:pt idx="134">
                  <c:v>-1.5869140625E-3</c:v>
                </c:pt>
                <c:pt idx="135" formatCode="0.00E+00">
                  <c:v>-1.9378662109375E-3</c:v>
                </c:pt>
                <c:pt idx="136">
                  <c:v>-2.044677734375E-3</c:v>
                </c:pt>
                <c:pt idx="137">
                  <c:v>-1.8310546875E-3</c:v>
                </c:pt>
                <c:pt idx="138" formatCode="0.00E+00">
                  <c:v>-1.52587890625E-5</c:v>
                </c:pt>
                <c:pt idx="139">
                  <c:v>-2.01416015625E-3</c:v>
                </c:pt>
                <c:pt idx="140">
                  <c:v>-2.166748046875E-3</c:v>
                </c:pt>
                <c:pt idx="141">
                  <c:v>-2.0751953125E-3</c:v>
                </c:pt>
                <c:pt idx="142" formatCode="0.00E+00">
                  <c:v>-1.9683837890625E-3</c:v>
                </c:pt>
                <c:pt idx="143">
                  <c:v>-1.922607421875E-3</c:v>
                </c:pt>
                <c:pt idx="144">
                  <c:v>-1.983642578125E-3</c:v>
                </c:pt>
                <c:pt idx="145">
                  <c:v>-1.800537109375E-3</c:v>
                </c:pt>
                <c:pt idx="146">
                  <c:v>-1.8310546875E-3</c:v>
                </c:pt>
                <c:pt idx="147">
                  <c:v>-1.434326171875E-3</c:v>
                </c:pt>
                <c:pt idx="148">
                  <c:v>3.96728515625E-4</c:v>
                </c:pt>
                <c:pt idx="149" formatCode="0.00E+00">
                  <c:v>-1.6632080078125E-3</c:v>
                </c:pt>
                <c:pt idx="150">
                  <c:v>-1.708984375E-3</c:v>
                </c:pt>
                <c:pt idx="151" formatCode="0.00E+00">
                  <c:v>-1.5716552734375E-3</c:v>
                </c:pt>
                <c:pt idx="152" formatCode="0.00E+00">
                  <c:v>-1.4801025390625E-3</c:v>
                </c:pt>
                <c:pt idx="153">
                  <c:v>-1.495361328125E-3</c:v>
                </c:pt>
                <c:pt idx="154">
                  <c:v>-1.5869140625E-3</c:v>
                </c:pt>
                <c:pt idx="155">
                  <c:v>-1.28173828125E-3</c:v>
                </c:pt>
                <c:pt idx="156">
                  <c:v>-1.15966796875E-3</c:v>
                </c:pt>
                <c:pt idx="157">
                  <c:v>-1.251220703125E-3</c:v>
                </c:pt>
                <c:pt idx="158">
                  <c:v>-1.220703125E-3</c:v>
                </c:pt>
                <c:pt idx="159" formatCode="0.00E+00">
                  <c:v>-9.002685546875E-4</c:v>
                </c:pt>
                <c:pt idx="160" formatCode="0.00E+00">
                  <c:v>-9.918212890625E-4</c:v>
                </c:pt>
                <c:pt idx="161" formatCode="0.00E+00">
                  <c:v>-8.392333984375E-4</c:v>
                </c:pt>
                <c:pt idx="162" formatCode="0.00E+00">
                  <c:v>-1.1138916015625E-3</c:v>
                </c:pt>
                <c:pt idx="163" formatCode="0.00E+00">
                  <c:v>-9.307861328125E-4</c:v>
                </c:pt>
                <c:pt idx="164">
                  <c:v>-7.9345703125E-4</c:v>
                </c:pt>
                <c:pt idx="165" formatCode="0.00E+00">
                  <c:v>-7.476806640625E-4</c:v>
                </c:pt>
                <c:pt idx="166">
                  <c:v>-7.32421875E-4</c:v>
                </c:pt>
                <c:pt idx="167" formatCode="0.00E+00">
                  <c:v>-7.781982421875E-4</c:v>
                </c:pt>
                <c:pt idx="168" formatCode="0.00E+00">
                  <c:v>-5.340576171875E-4</c:v>
                </c:pt>
                <c:pt idx="169" formatCode="0.00E+00">
                  <c:v>-3.204345703125E-4</c:v>
                </c:pt>
                <c:pt idx="170" formatCode="0.00E+00">
                  <c:v>-7.476806640625E-4</c:v>
                </c:pt>
                <c:pt idx="171">
                  <c:v>-3.662109375E-4</c:v>
                </c:pt>
                <c:pt idx="172" formatCode="0.00E+00">
                  <c:v>-5.035400390625E-4</c:v>
                </c:pt>
                <c:pt idx="173" formatCode="0.00E+00">
                  <c:v>-5.645751953125E-4</c:v>
                </c:pt>
                <c:pt idx="174" formatCode="0.00E+00">
                  <c:v>-4.119873046875E-4</c:v>
                </c:pt>
                <c:pt idx="175" formatCode="0.00E+00">
                  <c:v>-6.561279296875E-4</c:v>
                </c:pt>
                <c:pt idx="176">
                  <c:v>-5.79833984375E-4</c:v>
                </c:pt>
                <c:pt idx="177" formatCode="0.00E+00">
                  <c:v>-4.730224609375E-4</c:v>
                </c:pt>
                <c:pt idx="178" formatCode="0.00E+00">
                  <c:v>-6.561279296875E-4</c:v>
                </c:pt>
                <c:pt idx="179">
                  <c:v>-4.57763671875E-4</c:v>
                </c:pt>
                <c:pt idx="180">
                  <c:v>-6.40869140625E-4</c:v>
                </c:pt>
                <c:pt idx="181">
                  <c:v>-3.0517578125E-4</c:v>
                </c:pt>
                <c:pt idx="182" formatCode="0.00E+00">
                  <c:v>-4.425048828125E-4</c:v>
                </c:pt>
                <c:pt idx="183">
                  <c:v>-3.662109375E-4</c:v>
                </c:pt>
                <c:pt idx="184" formatCode="0.00E+00">
                  <c:v>-4.730224609375E-4</c:v>
                </c:pt>
                <c:pt idx="185">
                  <c:v>-2.44140625E-4</c:v>
                </c:pt>
                <c:pt idx="186" formatCode="0.00E+00">
                  <c:v>-5.645751953125E-4</c:v>
                </c:pt>
                <c:pt idx="187" formatCode="0.00E+00">
                  <c:v>-3.204345703125E-4</c:v>
                </c:pt>
                <c:pt idx="188" formatCode="0.00E+00">
                  <c:v>-5.035400390625E-4</c:v>
                </c:pt>
                <c:pt idx="189" formatCode="0.00E+00">
                  <c:v>-3.814697265625E-4</c:v>
                </c:pt>
                <c:pt idx="190" formatCode="0.00E+00">
                  <c:v>-4.425048828125E-4</c:v>
                </c:pt>
                <c:pt idx="191">
                  <c:v>0</c:v>
                </c:pt>
                <c:pt idx="192">
                  <c:v>5.79833984375E-4</c:v>
                </c:pt>
                <c:pt idx="193" formatCode="0.00E+00">
                  <c:v>8.697509765625E-4</c:v>
                </c:pt>
                <c:pt idx="194">
                  <c:v>1.46484375E-3</c:v>
                </c:pt>
                <c:pt idx="195" formatCode="0.00E+00">
                  <c:v>1.7242431640625E-3</c:v>
                </c:pt>
                <c:pt idx="196">
                  <c:v>2.044677734375E-3</c:v>
                </c:pt>
                <c:pt idx="197">
                  <c:v>1.220703125E-3</c:v>
                </c:pt>
                <c:pt idx="198" formatCode="0.00E+00">
                  <c:v>8.392333984375E-4</c:v>
                </c:pt>
                <c:pt idx="199" formatCode="0.00E+00">
                  <c:v>2.593994140625E-4</c:v>
                </c:pt>
                <c:pt idx="200" formatCode="0.00E+00">
                  <c:v>-8.087158203125E-4</c:v>
                </c:pt>
                <c:pt idx="201">
                  <c:v>-5.4931640625E-4</c:v>
                </c:pt>
                <c:pt idx="202" formatCode="0.00E+00">
                  <c:v>-7.476806640625E-4</c:v>
                </c:pt>
                <c:pt idx="203" formatCode="0.00E+00">
                  <c:v>-7.171630859375E-4</c:v>
                </c:pt>
                <c:pt idx="204" formatCode="0.00E+00">
                  <c:v>-5.645751953125E-4</c:v>
                </c:pt>
                <c:pt idx="205">
                  <c:v>-5.4931640625E-4</c:v>
                </c:pt>
                <c:pt idx="206" formatCode="0.00E+00">
                  <c:v>-7.171630859375E-4</c:v>
                </c:pt>
                <c:pt idx="207" formatCode="0.00E+00">
                  <c:v>-9.307861328125E-4</c:v>
                </c:pt>
                <c:pt idx="208" formatCode="0.00E+00">
                  <c:v>-1.2664794921875E-3</c:v>
                </c:pt>
                <c:pt idx="209" formatCode="0.00E+00">
                  <c:v>-2.899169921875E-4</c:v>
                </c:pt>
                <c:pt idx="210" formatCode="0.00E+00">
                  <c:v>-3.204345703125E-4</c:v>
                </c:pt>
                <c:pt idx="211" formatCode="0.00E+00">
                  <c:v>-9.002685546875E-4</c:v>
                </c:pt>
                <c:pt idx="212">
                  <c:v>-2.13623046875E-4</c:v>
                </c:pt>
                <c:pt idx="213" formatCode="0.00E+00">
                  <c:v>-6.561279296875E-4</c:v>
                </c:pt>
                <c:pt idx="214">
                  <c:v>-6.103515625E-4</c:v>
                </c:pt>
                <c:pt idx="215">
                  <c:v>2.44140625E-4</c:v>
                </c:pt>
                <c:pt idx="216">
                  <c:v>0</c:v>
                </c:pt>
                <c:pt idx="217">
                  <c:v>3.96728515625E-4</c:v>
                </c:pt>
                <c:pt idx="218" formatCode="0.00E+00">
                  <c:v>3.204345703125E-4</c:v>
                </c:pt>
                <c:pt idx="219" formatCode="0.00E+00">
                  <c:v>-5.645751953125E-4</c:v>
                </c:pt>
                <c:pt idx="220" formatCode="0.00E+00">
                  <c:v>-4.57763671875E-5</c:v>
                </c:pt>
                <c:pt idx="221" formatCode="0.00E+00">
                  <c:v>-4.730224609375E-4</c:v>
                </c:pt>
                <c:pt idx="222">
                  <c:v>3.35693359375E-4</c:v>
                </c:pt>
                <c:pt idx="223" formatCode="0.00E+00">
                  <c:v>-1.52587890625E-5</c:v>
                </c:pt>
                <c:pt idx="224" formatCode="0.00E+00">
                  <c:v>-3.509521484375E-4</c:v>
                </c:pt>
                <c:pt idx="225" formatCode="0.00E+00">
                  <c:v>-7.62939453125E-5</c:v>
                </c:pt>
                <c:pt idx="226" formatCode="0.00E+00">
                  <c:v>-4.425048828125E-4</c:v>
                </c:pt>
                <c:pt idx="227" formatCode="0.00E+00">
                  <c:v>2.593994140625E-4</c:v>
                </c:pt>
                <c:pt idx="228" formatCode="0.00E+00">
                  <c:v>-2.593994140625E-4</c:v>
                </c:pt>
                <c:pt idx="229" formatCode="0.00E+00">
                  <c:v>5.340576171875E-4</c:v>
                </c:pt>
                <c:pt idx="230">
                  <c:v>-4.8828125E-4</c:v>
                </c:pt>
                <c:pt idx="231">
                  <c:v>-9.1552734375E-4</c:v>
                </c:pt>
                <c:pt idx="232" formatCode="0.00E+00">
                  <c:v>8.087158203125E-4</c:v>
                </c:pt>
                <c:pt idx="233" formatCode="0.00E+00">
                  <c:v>-3.1585693359375E-3</c:v>
                </c:pt>
                <c:pt idx="234" formatCode="0.00E+00">
                  <c:v>-1.373291015625E-4</c:v>
                </c:pt>
                <c:pt idx="235" formatCode="0.00E+00">
                  <c:v>-3.9215087890625E-3</c:v>
                </c:pt>
                <c:pt idx="236" formatCode="0.00E+00">
                  <c:v>2.593994140625E-4</c:v>
                </c:pt>
                <c:pt idx="237" formatCode="0.00E+00">
                  <c:v>6.866455078125E-4</c:v>
                </c:pt>
                <c:pt idx="238" formatCode="0.00E+00">
                  <c:v>-5.645751953125E-4</c:v>
                </c:pt>
                <c:pt idx="239">
                  <c:v>1.0986328125E-3</c:v>
                </c:pt>
                <c:pt idx="240" formatCode="0.00E+00">
                  <c:v>1.373291015625E-4</c:v>
                </c:pt>
                <c:pt idx="241" formatCode="0.00E+00">
                  <c:v>1.0528564453125E-3</c:v>
                </c:pt>
                <c:pt idx="242" formatCode="0.00E+00">
                  <c:v>-1.373291015625E-4</c:v>
                </c:pt>
                <c:pt idx="243">
                  <c:v>2.13623046875E-4</c:v>
                </c:pt>
                <c:pt idx="244" formatCode="0.00E+00">
                  <c:v>9.002685546875E-4</c:v>
                </c:pt>
                <c:pt idx="245">
                  <c:v>-2.74658203125E-4</c:v>
                </c:pt>
                <c:pt idx="246" formatCode="0.00E+00">
                  <c:v>2.0904541015625E-3</c:v>
                </c:pt>
                <c:pt idx="247" formatCode="0.00E+00">
                  <c:v>-1.9683837890625E-3</c:v>
                </c:pt>
                <c:pt idx="248">
                  <c:v>1.220703125E-3</c:v>
                </c:pt>
                <c:pt idx="249" formatCode="0.00E+00">
                  <c:v>2.9144287109375E-3</c:v>
                </c:pt>
                <c:pt idx="250">
                  <c:v>-2.471923828125E-3</c:v>
                </c:pt>
                <c:pt idx="251">
                  <c:v>-3.082275390625E-3</c:v>
                </c:pt>
                <c:pt idx="252" formatCode="0.00E+00">
                  <c:v>-4.119873046875E-4</c:v>
                </c:pt>
                <c:pt idx="253" formatCode="0.00E+00">
                  <c:v>3.2806396484375E-3</c:v>
                </c:pt>
                <c:pt idx="254">
                  <c:v>4.94384765625E-3</c:v>
                </c:pt>
                <c:pt idx="255" formatCode="0.00E+00">
                  <c:v>2.4871826171875E-3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7F-42C8-8E48-485B6DF71B0A}"/>
            </c:ext>
          </c:extLst>
        </c:ser>
        <c:ser>
          <c:idx val="3"/>
          <c:order val="3"/>
          <c:tx>
            <c:strRef>
              <c:f>'Me UV New'!$E$14</c:f>
              <c:strCache>
                <c:ptCount val="1"/>
                <c:pt idx="0">
                  <c:v>unsub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'Me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'Me UV New'!$E$15:$E$270</c:f>
              <c:numCache>
                <c:formatCode>General</c:formatCode>
                <c:ptCount val="256"/>
                <c:pt idx="0">
                  <c:v>1.4711761474609399</c:v>
                </c:pt>
                <c:pt idx="1">
                  <c:v>1.55633544921875</c:v>
                </c:pt>
                <c:pt idx="2">
                  <c:v>2.3957977294921902</c:v>
                </c:pt>
                <c:pt idx="3">
                  <c:v>1.9866943359375</c:v>
                </c:pt>
                <c:pt idx="4">
                  <c:v>2.6391906738281299</c:v>
                </c:pt>
                <c:pt idx="5">
                  <c:v>2.1569976806640598</c:v>
                </c:pt>
                <c:pt idx="6">
                  <c:v>3.0069732666015598</c:v>
                </c:pt>
                <c:pt idx="7">
                  <c:v>2.35784912109375</c:v>
                </c:pt>
                <c:pt idx="8">
                  <c:v>3.0802001953125</c:v>
                </c:pt>
                <c:pt idx="9">
                  <c:v>2.3066101074218799</c:v>
                </c:pt>
                <c:pt idx="10">
                  <c:v>2.305419921875</c:v>
                </c:pt>
                <c:pt idx="11">
                  <c:v>1.5945892333984399</c:v>
                </c:pt>
                <c:pt idx="12">
                  <c:v>1.3744354248046899</c:v>
                </c:pt>
                <c:pt idx="13">
                  <c:v>1.0968475341796899</c:v>
                </c:pt>
                <c:pt idx="14">
                  <c:v>0.97599792480468806</c:v>
                </c:pt>
                <c:pt idx="15">
                  <c:v>0.84181213378906306</c:v>
                </c:pt>
                <c:pt idx="16">
                  <c:v>0.78923034667968806</c:v>
                </c:pt>
                <c:pt idx="17">
                  <c:v>0.71543884277343806</c:v>
                </c:pt>
                <c:pt idx="18">
                  <c:v>0.68318176269531306</c:v>
                </c:pt>
                <c:pt idx="19">
                  <c:v>0.625030517578125</c:v>
                </c:pt>
                <c:pt idx="20">
                  <c:v>0.59326171875</c:v>
                </c:pt>
                <c:pt idx="21">
                  <c:v>0.555572509765625</c:v>
                </c:pt>
                <c:pt idx="22">
                  <c:v>0.53810119628906306</c:v>
                </c:pt>
                <c:pt idx="23">
                  <c:v>0.51280212402343806</c:v>
                </c:pt>
                <c:pt idx="24">
                  <c:v>0.513885498046875</c:v>
                </c:pt>
                <c:pt idx="25">
                  <c:v>0.51458740234375</c:v>
                </c:pt>
                <c:pt idx="26">
                  <c:v>0.529876708984375</c:v>
                </c:pt>
                <c:pt idx="27">
                  <c:v>0.52983093261718806</c:v>
                </c:pt>
                <c:pt idx="28">
                  <c:v>0.55194091796875</c:v>
                </c:pt>
                <c:pt idx="29">
                  <c:v>0.55735778808593806</c:v>
                </c:pt>
                <c:pt idx="30">
                  <c:v>0.558563232421875</c:v>
                </c:pt>
                <c:pt idx="31">
                  <c:v>0.52980041503906306</c:v>
                </c:pt>
                <c:pt idx="32">
                  <c:v>0.511444091796875</c:v>
                </c:pt>
                <c:pt idx="33">
                  <c:v>0.494293212890625</c:v>
                </c:pt>
                <c:pt idx="34">
                  <c:v>0.494216918945313</c:v>
                </c:pt>
                <c:pt idx="35">
                  <c:v>0.47857666015625</c:v>
                </c:pt>
                <c:pt idx="36">
                  <c:v>0.473739624023438</c:v>
                </c:pt>
                <c:pt idx="37">
                  <c:v>0.463775634765625</c:v>
                </c:pt>
                <c:pt idx="38">
                  <c:v>0.449630737304688</c:v>
                </c:pt>
                <c:pt idx="39">
                  <c:v>0.430511474609375</c:v>
                </c:pt>
                <c:pt idx="40">
                  <c:v>0.407562255859375</c:v>
                </c:pt>
                <c:pt idx="41">
                  <c:v>0.387039184570313</c:v>
                </c:pt>
                <c:pt idx="42">
                  <c:v>0.37103271484375</c:v>
                </c:pt>
                <c:pt idx="43">
                  <c:v>0.355545043945313</c:v>
                </c:pt>
                <c:pt idx="44">
                  <c:v>0.346893310546875</c:v>
                </c:pt>
                <c:pt idx="45">
                  <c:v>0.32989501953125</c:v>
                </c:pt>
                <c:pt idx="46">
                  <c:v>0.321746826171875</c:v>
                </c:pt>
                <c:pt idx="47">
                  <c:v>0.309646606445313</c:v>
                </c:pt>
                <c:pt idx="48">
                  <c:v>0.308914184570313</c:v>
                </c:pt>
                <c:pt idx="49">
                  <c:v>0.30169677734375</c:v>
                </c:pt>
                <c:pt idx="50">
                  <c:v>0.302963256835938</c:v>
                </c:pt>
                <c:pt idx="51">
                  <c:v>0.305801391601563</c:v>
                </c:pt>
                <c:pt idx="52">
                  <c:v>0.317855834960938</c:v>
                </c:pt>
                <c:pt idx="53">
                  <c:v>0.329498291015625</c:v>
                </c:pt>
                <c:pt idx="54">
                  <c:v>0.3477783203125</c:v>
                </c:pt>
                <c:pt idx="55">
                  <c:v>0.365280151367188</c:v>
                </c:pt>
                <c:pt idx="56">
                  <c:v>0.392745971679688</c:v>
                </c:pt>
                <c:pt idx="57">
                  <c:v>0.417251586914063</c:v>
                </c:pt>
                <c:pt idx="58">
                  <c:v>0.453948974609375</c:v>
                </c:pt>
                <c:pt idx="59">
                  <c:v>0.48828125</c:v>
                </c:pt>
                <c:pt idx="60">
                  <c:v>0.53300476074218806</c:v>
                </c:pt>
                <c:pt idx="61">
                  <c:v>0.55464172363281306</c:v>
                </c:pt>
                <c:pt idx="62">
                  <c:v>0.57377624511718806</c:v>
                </c:pt>
                <c:pt idx="63">
                  <c:v>0.57078552246093806</c:v>
                </c:pt>
                <c:pt idx="64">
                  <c:v>0.58415222167968806</c:v>
                </c:pt>
                <c:pt idx="65">
                  <c:v>0.5869140625</c:v>
                </c:pt>
                <c:pt idx="66">
                  <c:v>0.61383056640625</c:v>
                </c:pt>
                <c:pt idx="67">
                  <c:v>0.61192321777343806</c:v>
                </c:pt>
                <c:pt idx="68">
                  <c:v>0.627410888671875</c:v>
                </c:pt>
                <c:pt idx="69">
                  <c:v>0.59974670410156306</c:v>
                </c:pt>
                <c:pt idx="70">
                  <c:v>0.56779479980468806</c:v>
                </c:pt>
                <c:pt idx="71">
                  <c:v>0.51194763183593806</c:v>
                </c:pt>
                <c:pt idx="72">
                  <c:v>0.453536987304688</c:v>
                </c:pt>
                <c:pt idx="73">
                  <c:v>0.386505126953125</c:v>
                </c:pt>
                <c:pt idx="74">
                  <c:v>0.34588623046875</c:v>
                </c:pt>
                <c:pt idx="75">
                  <c:v>0.314315795898438</c:v>
                </c:pt>
                <c:pt idx="76">
                  <c:v>0.306808471679688</c:v>
                </c:pt>
                <c:pt idx="77">
                  <c:v>0.303665161132813</c:v>
                </c:pt>
                <c:pt idx="78">
                  <c:v>0.317581176757813</c:v>
                </c:pt>
                <c:pt idx="79">
                  <c:v>0.3314208984375</c:v>
                </c:pt>
                <c:pt idx="80">
                  <c:v>0.360885620117188</c:v>
                </c:pt>
                <c:pt idx="81">
                  <c:v>0.38677978515625</c:v>
                </c:pt>
                <c:pt idx="82">
                  <c:v>0.428466796875</c:v>
                </c:pt>
                <c:pt idx="83">
                  <c:v>0.463577270507813</c:v>
                </c:pt>
                <c:pt idx="84">
                  <c:v>0.51432800292968806</c:v>
                </c:pt>
                <c:pt idx="85">
                  <c:v>0.545684814453125</c:v>
                </c:pt>
                <c:pt idx="86">
                  <c:v>0.58543395996093806</c:v>
                </c:pt>
                <c:pt idx="87">
                  <c:v>0.58642578125</c:v>
                </c:pt>
                <c:pt idx="88">
                  <c:v>0.62025451660156306</c:v>
                </c:pt>
                <c:pt idx="89">
                  <c:v>0.63224792480468806</c:v>
                </c:pt>
                <c:pt idx="90">
                  <c:v>0.66267395019531306</c:v>
                </c:pt>
                <c:pt idx="91">
                  <c:v>0.662322998046875</c:v>
                </c:pt>
                <c:pt idx="92">
                  <c:v>0.69270324707031306</c:v>
                </c:pt>
                <c:pt idx="93">
                  <c:v>0.701385498046875</c:v>
                </c:pt>
                <c:pt idx="94">
                  <c:v>0.73793029785156306</c:v>
                </c:pt>
                <c:pt idx="95">
                  <c:v>0.73191833496093806</c:v>
                </c:pt>
                <c:pt idx="96">
                  <c:v>0.74200439453125</c:v>
                </c:pt>
                <c:pt idx="97">
                  <c:v>0.71598815917968806</c:v>
                </c:pt>
                <c:pt idx="98">
                  <c:v>0.71624755859375</c:v>
                </c:pt>
                <c:pt idx="99">
                  <c:v>0.67625427246093806</c:v>
                </c:pt>
                <c:pt idx="100">
                  <c:v>0.628509521484375</c:v>
                </c:pt>
                <c:pt idx="101">
                  <c:v>0.53944396972656306</c:v>
                </c:pt>
                <c:pt idx="102">
                  <c:v>0.444732666015625</c:v>
                </c:pt>
                <c:pt idx="103">
                  <c:v>0.34686279296875</c:v>
                </c:pt>
                <c:pt idx="104">
                  <c:v>0.2801513671875</c:v>
                </c:pt>
                <c:pt idx="105">
                  <c:v>0.221328735351563</c:v>
                </c:pt>
                <c:pt idx="106">
                  <c:v>0.1759033203125</c:v>
                </c:pt>
                <c:pt idx="107">
                  <c:v>0.128372192382813</c:v>
                </c:pt>
                <c:pt idx="108" formatCode="0.00E+00">
                  <c:v>9.51080322265625E-2</c:v>
                </c:pt>
                <c:pt idx="109">
                  <c:v>6.4483642578125E-2</c:v>
                </c:pt>
                <c:pt idx="110">
                  <c:v>4.3853759765625E-2</c:v>
                </c:pt>
                <c:pt idx="111">
                  <c:v>2.91748046875E-2</c:v>
                </c:pt>
                <c:pt idx="112" formatCode="0.00E+00">
                  <c:v>2.02178955078125E-2</c:v>
                </c:pt>
                <c:pt idx="113">
                  <c:v>1.3824462890625E-2</c:v>
                </c:pt>
                <c:pt idx="114">
                  <c:v>9.94873046875E-3</c:v>
                </c:pt>
                <c:pt idx="115">
                  <c:v>7.26318359375E-3</c:v>
                </c:pt>
                <c:pt idx="116" formatCode="0.00E+00">
                  <c:v>5.0201416015625E-3</c:v>
                </c:pt>
                <c:pt idx="117" formatCode="0.00E+00">
                  <c:v>3.7994384765625E-3</c:v>
                </c:pt>
                <c:pt idx="118">
                  <c:v>3.204345703125E-3</c:v>
                </c:pt>
                <c:pt idx="119">
                  <c:v>2.01416015625E-3</c:v>
                </c:pt>
                <c:pt idx="120" formatCode="0.00E+00">
                  <c:v>1.3885498046875E-3</c:v>
                </c:pt>
                <c:pt idx="121" formatCode="0.00E+00">
                  <c:v>7.781982421875E-4</c:v>
                </c:pt>
                <c:pt idx="122" formatCode="0.00E+00">
                  <c:v>6.866455078125E-4</c:v>
                </c:pt>
                <c:pt idx="123">
                  <c:v>2.13623046875E-4</c:v>
                </c:pt>
                <c:pt idx="124">
                  <c:v>-1.52587890625E-4</c:v>
                </c:pt>
                <c:pt idx="125" formatCode="0.00E+00">
                  <c:v>-1.678466796875E-4</c:v>
                </c:pt>
                <c:pt idx="126">
                  <c:v>-7.32421875E-4</c:v>
                </c:pt>
                <c:pt idx="127" formatCode="0.00E+00">
                  <c:v>-7.476806640625E-4</c:v>
                </c:pt>
                <c:pt idx="128" formatCode="0.00E+00">
                  <c:v>-9.918212890625E-4</c:v>
                </c:pt>
                <c:pt idx="129">
                  <c:v>-1.129150390625E-3</c:v>
                </c:pt>
                <c:pt idx="130">
                  <c:v>-1.251220703125E-3</c:v>
                </c:pt>
                <c:pt idx="131" formatCode="0.00E+00">
                  <c:v>-1.3580322265625E-3</c:v>
                </c:pt>
                <c:pt idx="132">
                  <c:v>-1.220703125E-3</c:v>
                </c:pt>
                <c:pt idx="133" formatCode="0.00E+00">
                  <c:v>-1.5411376953125E-3</c:v>
                </c:pt>
                <c:pt idx="134" formatCode="0.00E+00">
                  <c:v>-1.6021728515625E-3</c:v>
                </c:pt>
                <c:pt idx="135" formatCode="0.00E+00">
                  <c:v>-1.7852783203125E-3</c:v>
                </c:pt>
                <c:pt idx="136">
                  <c:v>-1.8310546875E-3</c:v>
                </c:pt>
                <c:pt idx="137" formatCode="0.00E+00">
                  <c:v>-1.9378662109375E-3</c:v>
                </c:pt>
                <c:pt idx="138">
                  <c:v>-2.471923828125E-3</c:v>
                </c:pt>
                <c:pt idx="139">
                  <c:v>-2.197265625E-3</c:v>
                </c:pt>
                <c:pt idx="140">
                  <c:v>-2.197265625E-3</c:v>
                </c:pt>
                <c:pt idx="141">
                  <c:v>-2.0751953125E-3</c:v>
                </c:pt>
                <c:pt idx="142">
                  <c:v>-2.349853515625E-3</c:v>
                </c:pt>
                <c:pt idx="143">
                  <c:v>-2.685546875E-3</c:v>
                </c:pt>
                <c:pt idx="144">
                  <c:v>-2.74658203125E-3</c:v>
                </c:pt>
                <c:pt idx="145">
                  <c:v>-7.9345703125E-4</c:v>
                </c:pt>
                <c:pt idx="146" formatCode="0.00E+00">
                  <c:v>-3.3721923828125E-3</c:v>
                </c:pt>
                <c:pt idx="147">
                  <c:v>-3.5400390625E-3</c:v>
                </c:pt>
                <c:pt idx="148">
                  <c:v>-5.92041015625E-3</c:v>
                </c:pt>
                <c:pt idx="149">
                  <c:v>-4.302978515625E-3</c:v>
                </c:pt>
                <c:pt idx="150" formatCode="0.00E+00">
                  <c:v>-3.7078857421875E-3</c:v>
                </c:pt>
                <c:pt idx="151" formatCode="0.00E+00">
                  <c:v>-3.5247802734375E-3</c:v>
                </c:pt>
                <c:pt idx="152" formatCode="0.00E+00">
                  <c:v>-3.5552978515625E-3</c:v>
                </c:pt>
                <c:pt idx="153">
                  <c:v>-3.7841796875E-3</c:v>
                </c:pt>
                <c:pt idx="154" formatCode="0.00E+00">
                  <c:v>-3.4027099609375E-3</c:v>
                </c:pt>
                <c:pt idx="155">
                  <c:v>-3.5400390625E-3</c:v>
                </c:pt>
                <c:pt idx="156" formatCode="0.00E+00">
                  <c:v>-3.5552978515625E-3</c:v>
                </c:pt>
                <c:pt idx="157">
                  <c:v>-3.7841796875E-3</c:v>
                </c:pt>
                <c:pt idx="158" formatCode="0.00E+00">
                  <c:v>-3.6163330078125E-3</c:v>
                </c:pt>
                <c:pt idx="159" formatCode="0.00E+00">
                  <c:v>-3.4942626953125E-3</c:v>
                </c:pt>
                <c:pt idx="160">
                  <c:v>-3.387451171875E-3</c:v>
                </c:pt>
                <c:pt idx="161">
                  <c:v>-1.15966796875E-3</c:v>
                </c:pt>
                <c:pt idx="162" formatCode="0.00E+00">
                  <c:v>-3.3111572265625E-3</c:v>
                </c:pt>
                <c:pt idx="163">
                  <c:v>-3.23486328125E-3</c:v>
                </c:pt>
                <c:pt idx="164">
                  <c:v>-3.173828125E-3</c:v>
                </c:pt>
                <c:pt idx="165" formatCode="0.00E+00">
                  <c:v>-3.2196044921875E-3</c:v>
                </c:pt>
                <c:pt idx="166" formatCode="0.00E+00">
                  <c:v>-2.9144287109375E-3</c:v>
                </c:pt>
                <c:pt idx="167">
                  <c:v>-3.265380859375E-3</c:v>
                </c:pt>
                <c:pt idx="168" formatCode="0.00E+00">
                  <c:v>-3.0059814453125E-3</c:v>
                </c:pt>
                <c:pt idx="169">
                  <c:v>-2.9296875E-3</c:v>
                </c:pt>
                <c:pt idx="170" formatCode="0.00E+00">
                  <c:v>-3.4027099609375E-3</c:v>
                </c:pt>
                <c:pt idx="171">
                  <c:v>-2.9296875E-3</c:v>
                </c:pt>
                <c:pt idx="172" formatCode="0.00E+00">
                  <c:v>-3.5858154296875E-3</c:v>
                </c:pt>
                <c:pt idx="173" formatCode="0.00E+00">
                  <c:v>-3.6468505859375E-3</c:v>
                </c:pt>
                <c:pt idx="174">
                  <c:v>-3.631591796875E-3</c:v>
                </c:pt>
                <c:pt idx="175" formatCode="0.00E+00">
                  <c:v>-3.5247802734375E-3</c:v>
                </c:pt>
                <c:pt idx="176">
                  <c:v>-3.875732421875E-3</c:v>
                </c:pt>
                <c:pt idx="177">
                  <c:v>-3.84521484375E-3</c:v>
                </c:pt>
                <c:pt idx="178" formatCode="0.00E+00">
                  <c:v>-3.5552978515625E-3</c:v>
                </c:pt>
                <c:pt idx="179">
                  <c:v>-4.2724609375E-3</c:v>
                </c:pt>
                <c:pt idx="180" formatCode="0.00E+00">
                  <c:v>-3.9825439453125E-3</c:v>
                </c:pt>
                <c:pt idx="181" formatCode="0.00E+00">
                  <c:v>-3.5552978515625E-3</c:v>
                </c:pt>
                <c:pt idx="182" formatCode="0.00E+00">
                  <c:v>-3.8909912109375E-3</c:v>
                </c:pt>
                <c:pt idx="183">
                  <c:v>-3.692626953125E-3</c:v>
                </c:pt>
                <c:pt idx="184">
                  <c:v>-3.90625E-3</c:v>
                </c:pt>
                <c:pt idx="185">
                  <c:v>-3.570556640625E-3</c:v>
                </c:pt>
                <c:pt idx="186" formatCode="0.00E+00">
                  <c:v>-4.4097900390625E-3</c:v>
                </c:pt>
                <c:pt idx="187" formatCode="0.00E+00">
                  <c:v>-3.9520263671875E-3</c:v>
                </c:pt>
                <c:pt idx="188" formatCode="0.00E+00">
                  <c:v>-3.9520263671875E-3</c:v>
                </c:pt>
                <c:pt idx="189">
                  <c:v>-3.936767578125E-3</c:v>
                </c:pt>
                <c:pt idx="190" formatCode="0.00E+00">
                  <c:v>-4.7149658203125E-3</c:v>
                </c:pt>
                <c:pt idx="191">
                  <c:v>-5.43212890625E-3</c:v>
                </c:pt>
                <c:pt idx="192">
                  <c:v>-5.462646484375E-3</c:v>
                </c:pt>
                <c:pt idx="193" formatCode="0.00E+00">
                  <c:v>-4.4403076171875E-3</c:v>
                </c:pt>
                <c:pt idx="194" formatCode="0.00E+00">
                  <c:v>-6.4849853515625E-3</c:v>
                </c:pt>
                <c:pt idx="195">
                  <c:v>-4.791259765625E-3</c:v>
                </c:pt>
                <c:pt idx="196" formatCode="0.00E+00">
                  <c:v>-7.1258544921875E-3</c:v>
                </c:pt>
                <c:pt idx="197">
                  <c:v>-5.218505859375E-3</c:v>
                </c:pt>
                <c:pt idx="198" formatCode="0.00E+00">
                  <c:v>-5.7525634765625E-3</c:v>
                </c:pt>
                <c:pt idx="199" formatCode="0.00E+00">
                  <c:v>-5.4473876953125E-3</c:v>
                </c:pt>
                <c:pt idx="200" formatCode="0.00E+00">
                  <c:v>-5.5389404296875E-3</c:v>
                </c:pt>
                <c:pt idx="201" formatCode="0.00E+00">
                  <c:v>-4.3487548828125E-3</c:v>
                </c:pt>
                <c:pt idx="202" formatCode="0.00E+00">
                  <c:v>-5.4779052734375E-3</c:v>
                </c:pt>
                <c:pt idx="203">
                  <c:v>-4.8828125E-3</c:v>
                </c:pt>
                <c:pt idx="204">
                  <c:v>-4.45556640625E-3</c:v>
                </c:pt>
                <c:pt idx="205" formatCode="0.00E+00">
                  <c:v>-5.0811767578125E-3</c:v>
                </c:pt>
                <c:pt idx="206" formatCode="0.00E+00">
                  <c:v>-4.7760009765625E-3</c:v>
                </c:pt>
                <c:pt idx="207">
                  <c:v>-5.218505859375E-3</c:v>
                </c:pt>
                <c:pt idx="208" formatCode="0.00E+00">
                  <c:v>-4.5013427734375E-3</c:v>
                </c:pt>
                <c:pt idx="209">
                  <c:v>-3.84521484375E-3</c:v>
                </c:pt>
                <c:pt idx="210" formatCode="0.00E+00">
                  <c:v>-5.2642822265625E-3</c:v>
                </c:pt>
                <c:pt idx="211">
                  <c:v>-2.410888671875E-3</c:v>
                </c:pt>
                <c:pt idx="212">
                  <c:v>-4.69970703125E-3</c:v>
                </c:pt>
                <c:pt idx="213" formatCode="0.00E+00">
                  <c:v>-4.3182373046875E-3</c:v>
                </c:pt>
                <c:pt idx="214" formatCode="0.00E+00">
                  <c:v>-4.4708251953125E-3</c:v>
                </c:pt>
                <c:pt idx="215">
                  <c:v>-2.410888671875E-3</c:v>
                </c:pt>
                <c:pt idx="216">
                  <c:v>-7.14111328125E-3</c:v>
                </c:pt>
                <c:pt idx="217" formatCode="0.00E+00">
                  <c:v>-2.7923583984375E-3</c:v>
                </c:pt>
                <c:pt idx="218">
                  <c:v>-3.021240234375E-3</c:v>
                </c:pt>
                <c:pt idx="219" formatCode="0.00E+00">
                  <c:v>-6.9732666015625E-3</c:v>
                </c:pt>
                <c:pt idx="220" formatCode="0.00E+00">
                  <c:v>-6.6070556640625E-3</c:v>
                </c:pt>
                <c:pt idx="221">
                  <c:v>-3.84521484375E-3</c:v>
                </c:pt>
                <c:pt idx="222" formatCode="0.00E+00">
                  <c:v>-3.0059814453125E-3</c:v>
                </c:pt>
                <c:pt idx="223">
                  <c:v>-3.997802734375E-3</c:v>
                </c:pt>
                <c:pt idx="224">
                  <c:v>-5.31005859375E-3</c:v>
                </c:pt>
                <c:pt idx="225" formatCode="0.00E+00">
                  <c:v>-4.9896240234375E-3</c:v>
                </c:pt>
                <c:pt idx="226" formatCode="0.00E+00">
                  <c:v>-4.4097900390625E-3</c:v>
                </c:pt>
                <c:pt idx="227" formatCode="0.00E+00">
                  <c:v>-4.2266845703125E-3</c:v>
                </c:pt>
                <c:pt idx="228">
                  <c:v>-4.364013671875E-3</c:v>
                </c:pt>
                <c:pt idx="229" formatCode="0.00E+00">
                  <c:v>-3.1890869140625E-3</c:v>
                </c:pt>
                <c:pt idx="230">
                  <c:v>-9.1552734375E-5</c:v>
                </c:pt>
                <c:pt idx="231">
                  <c:v>-7.781982421875E-3</c:v>
                </c:pt>
                <c:pt idx="232">
                  <c:v>-9.002685546875E-3</c:v>
                </c:pt>
                <c:pt idx="233" formatCode="0.00E+00">
                  <c:v>-1.30157470703125E-2</c:v>
                </c:pt>
                <c:pt idx="234">
                  <c:v>-4.364013671875E-3</c:v>
                </c:pt>
                <c:pt idx="235" formatCode="0.00E+00">
                  <c:v>-8.9569091796875E-3</c:v>
                </c:pt>
                <c:pt idx="236" formatCode="0.00E+00">
                  <c:v>-3.7078857421875E-3</c:v>
                </c:pt>
                <c:pt idx="237">
                  <c:v>-3.326416015625E-3</c:v>
                </c:pt>
                <c:pt idx="238" formatCode="0.00E+00">
                  <c:v>-6.0577392578125E-3</c:v>
                </c:pt>
                <c:pt idx="239">
                  <c:v>-3.021240234375E-3</c:v>
                </c:pt>
                <c:pt idx="240">
                  <c:v>-5.06591796875E-3</c:v>
                </c:pt>
                <c:pt idx="241">
                  <c:v>-3.936767578125E-3</c:v>
                </c:pt>
                <c:pt idx="242" formatCode="0.00E+00">
                  <c:v>-4.9896240234375E-3</c:v>
                </c:pt>
                <c:pt idx="243">
                  <c:v>-4.21142578125E-3</c:v>
                </c:pt>
                <c:pt idx="244">
                  <c:v>-3.84521484375E-3</c:v>
                </c:pt>
                <c:pt idx="245" formatCode="0.00E+00">
                  <c:v>-5.0811767578125E-3</c:v>
                </c:pt>
                <c:pt idx="246" formatCode="0.00E+00">
                  <c:v>-4.0130615234375E-3</c:v>
                </c:pt>
                <c:pt idx="247">
                  <c:v>-3.448486328125E-3</c:v>
                </c:pt>
                <c:pt idx="248" formatCode="0.00E+00">
                  <c:v>-1.5716552734375E-3</c:v>
                </c:pt>
                <c:pt idx="249" formatCode="0.00E+00">
                  <c:v>-1.04217529296875E-2</c:v>
                </c:pt>
                <c:pt idx="250">
                  <c:v>-3.021240234375E-3</c:v>
                </c:pt>
                <c:pt idx="251" formatCode="0.00E+00">
                  <c:v>2.5787353515625E-3</c:v>
                </c:pt>
                <c:pt idx="252">
                  <c:v>-1.77001953125E-3</c:v>
                </c:pt>
                <c:pt idx="253">
                  <c:v>-8.056640625E-3</c:v>
                </c:pt>
                <c:pt idx="254">
                  <c:v>-1.2481689453125E-2</c:v>
                </c:pt>
                <c:pt idx="255" formatCode="0.00E+00">
                  <c:v>-7.8277587890625E-3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67F-42C8-8E48-485B6DF71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15240"/>
        <c:axId val="459647152"/>
      </c:scatterChart>
      <c:valAx>
        <c:axId val="456615240"/>
        <c:scaling>
          <c:orientation val="minMax"/>
          <c:max val="450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7152"/>
        <c:crosses val="autoZero"/>
        <c:crossBetween val="midCat"/>
      </c:valAx>
      <c:valAx>
        <c:axId val="4596471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5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Absorbance spectrum of OH substituted aurones at 26-24uM concentration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'OH UV New'!$B$14</c:f>
              <c:strCache>
                <c:ptCount val="1"/>
                <c:pt idx="0">
                  <c:v>4OH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'OH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'OH UV New'!$B$15:$B$270</c:f>
              <c:numCache>
                <c:formatCode>General</c:formatCode>
                <c:ptCount val="256"/>
                <c:pt idx="0">
                  <c:v>0.118682861328125</c:v>
                </c:pt>
                <c:pt idx="1">
                  <c:v>0.191390991210938</c:v>
                </c:pt>
                <c:pt idx="2">
                  <c:v>-9.368896484375E-3</c:v>
                </c:pt>
                <c:pt idx="3">
                  <c:v>0.53163146972656306</c:v>
                </c:pt>
                <c:pt idx="4" formatCode="0.00E+00">
                  <c:v>2.6092529296875E-3</c:v>
                </c:pt>
                <c:pt idx="5">
                  <c:v>0.53411865234375</c:v>
                </c:pt>
                <c:pt idx="6" formatCode="0.00E+00">
                  <c:v>2.06756591796875E-2</c:v>
                </c:pt>
                <c:pt idx="7">
                  <c:v>0.54685974121093806</c:v>
                </c:pt>
                <c:pt idx="8">
                  <c:v>0.43377685546875</c:v>
                </c:pt>
                <c:pt idx="9">
                  <c:v>0.4976806640625</c:v>
                </c:pt>
                <c:pt idx="10">
                  <c:v>0.821929931640625</c:v>
                </c:pt>
                <c:pt idx="11">
                  <c:v>0.446151733398438</c:v>
                </c:pt>
                <c:pt idx="12">
                  <c:v>0.81684875488281306</c:v>
                </c:pt>
                <c:pt idx="13">
                  <c:v>0.391189575195313</c:v>
                </c:pt>
                <c:pt idx="14">
                  <c:v>0.75341796875</c:v>
                </c:pt>
                <c:pt idx="15">
                  <c:v>0.351028442382813</c:v>
                </c:pt>
                <c:pt idx="16">
                  <c:v>0.970672607421875</c:v>
                </c:pt>
                <c:pt idx="17">
                  <c:v>0.32098388671875</c:v>
                </c:pt>
                <c:pt idx="18">
                  <c:v>0.582794189453125</c:v>
                </c:pt>
                <c:pt idx="19">
                  <c:v>0.329391479492188</c:v>
                </c:pt>
                <c:pt idx="20">
                  <c:v>0.441360473632813</c:v>
                </c:pt>
                <c:pt idx="21">
                  <c:v>0.3160400390625</c:v>
                </c:pt>
                <c:pt idx="22">
                  <c:v>0.3924560546875</c:v>
                </c:pt>
                <c:pt idx="23">
                  <c:v>0.299224853515625</c:v>
                </c:pt>
                <c:pt idx="24">
                  <c:v>0.358810424804688</c:v>
                </c:pt>
                <c:pt idx="25">
                  <c:v>0.262283325195313</c:v>
                </c:pt>
                <c:pt idx="26">
                  <c:v>0.304977416992188</c:v>
                </c:pt>
                <c:pt idx="27">
                  <c:v>0.224105834960938</c:v>
                </c:pt>
                <c:pt idx="28">
                  <c:v>0.284759521484375</c:v>
                </c:pt>
                <c:pt idx="29">
                  <c:v>0.216079711914063</c:v>
                </c:pt>
                <c:pt idx="30">
                  <c:v>0.267868041992188</c:v>
                </c:pt>
                <c:pt idx="31">
                  <c:v>0.1942138671875</c:v>
                </c:pt>
                <c:pt idx="32">
                  <c:v>0.223663330078125</c:v>
                </c:pt>
                <c:pt idx="33">
                  <c:v>0.175674438476563</c:v>
                </c:pt>
                <c:pt idx="34">
                  <c:v>0.20379638671875</c:v>
                </c:pt>
                <c:pt idx="35">
                  <c:v>0.173141479492188</c:v>
                </c:pt>
                <c:pt idx="36">
                  <c:v>0.19482421875</c:v>
                </c:pt>
                <c:pt idx="37">
                  <c:v>0.166549682617188</c:v>
                </c:pt>
                <c:pt idx="38">
                  <c:v>0.180145263671875</c:v>
                </c:pt>
                <c:pt idx="39">
                  <c:v>0.153717041015625</c:v>
                </c:pt>
                <c:pt idx="40">
                  <c:v>0.17535400390625</c:v>
                </c:pt>
                <c:pt idx="41">
                  <c:v>0.154006958007813</c:v>
                </c:pt>
                <c:pt idx="42">
                  <c:v>0.182937622070313</c:v>
                </c:pt>
                <c:pt idx="43">
                  <c:v>0.15826416015625</c:v>
                </c:pt>
                <c:pt idx="44">
                  <c:v>0.198333740234375</c:v>
                </c:pt>
                <c:pt idx="45">
                  <c:v>0.169479370117188</c:v>
                </c:pt>
                <c:pt idx="46">
                  <c:v>0.22076416015625</c:v>
                </c:pt>
                <c:pt idx="47">
                  <c:v>0.193466186523438</c:v>
                </c:pt>
                <c:pt idx="48">
                  <c:v>0.254745483398438</c:v>
                </c:pt>
                <c:pt idx="49">
                  <c:v>0.229583740234375</c:v>
                </c:pt>
                <c:pt idx="50">
                  <c:v>0.290328979492188</c:v>
                </c:pt>
                <c:pt idx="51">
                  <c:v>0.261672973632813</c:v>
                </c:pt>
                <c:pt idx="52">
                  <c:v>0.311798095703125</c:v>
                </c:pt>
                <c:pt idx="53">
                  <c:v>0.281707763671875</c:v>
                </c:pt>
                <c:pt idx="54">
                  <c:v>0.327301025390625</c:v>
                </c:pt>
                <c:pt idx="55">
                  <c:v>0.300643920898438</c:v>
                </c:pt>
                <c:pt idx="56">
                  <c:v>0.34576416015625</c:v>
                </c:pt>
                <c:pt idx="57">
                  <c:v>0.323410034179688</c:v>
                </c:pt>
                <c:pt idx="58">
                  <c:v>0.366622924804688</c:v>
                </c:pt>
                <c:pt idx="59">
                  <c:v>0.340591430664063</c:v>
                </c:pt>
                <c:pt idx="60">
                  <c:v>0.37884521484375</c:v>
                </c:pt>
                <c:pt idx="61">
                  <c:v>0.346389770507813</c:v>
                </c:pt>
                <c:pt idx="62">
                  <c:v>0.38189697265625</c:v>
                </c:pt>
                <c:pt idx="63">
                  <c:v>0.343338012695313</c:v>
                </c:pt>
                <c:pt idx="64">
                  <c:v>0.38287353515625</c:v>
                </c:pt>
                <c:pt idx="65">
                  <c:v>0.342926025390625</c:v>
                </c:pt>
                <c:pt idx="66">
                  <c:v>0.38885498046875</c:v>
                </c:pt>
                <c:pt idx="67">
                  <c:v>0.342697143554688</c:v>
                </c:pt>
                <c:pt idx="68">
                  <c:v>0.374130249023438</c:v>
                </c:pt>
                <c:pt idx="69">
                  <c:v>0.309890747070313</c:v>
                </c:pt>
                <c:pt idx="70">
                  <c:v>0.320236206054688</c:v>
                </c:pt>
                <c:pt idx="71">
                  <c:v>0.250640869140625</c:v>
                </c:pt>
                <c:pt idx="72">
                  <c:v>0.242813110351563</c:v>
                </c:pt>
                <c:pt idx="73">
                  <c:v>0.18707275390625</c:v>
                </c:pt>
                <c:pt idx="74">
                  <c:v>0.18438720703125</c:v>
                </c:pt>
                <c:pt idx="75">
                  <c:v>0.14923095703125</c:v>
                </c:pt>
                <c:pt idx="76">
                  <c:v>0.15692138671875</c:v>
                </c:pt>
                <c:pt idx="77">
                  <c:v>0.138717651367188</c:v>
                </c:pt>
                <c:pt idx="78">
                  <c:v>0.154190063476563</c:v>
                </c:pt>
                <c:pt idx="79">
                  <c:v>0.143402099609375</c:v>
                </c:pt>
                <c:pt idx="80">
                  <c:v>0.162918090820313</c:v>
                </c:pt>
                <c:pt idx="81">
                  <c:v>0.156784057617188</c:v>
                </c:pt>
                <c:pt idx="82">
                  <c:v>0.178192138671875</c:v>
                </c:pt>
                <c:pt idx="83">
                  <c:v>0.1749267578125</c:v>
                </c:pt>
                <c:pt idx="84">
                  <c:v>0.203079223632813</c:v>
                </c:pt>
                <c:pt idx="85">
                  <c:v>0.202056884765625</c:v>
                </c:pt>
                <c:pt idx="86">
                  <c:v>0.238540649414063</c:v>
                </c:pt>
                <c:pt idx="87">
                  <c:v>0.237136840820313</c:v>
                </c:pt>
                <c:pt idx="88">
                  <c:v>0.284454345703125</c:v>
                </c:pt>
                <c:pt idx="89">
                  <c:v>0.27801513671875</c:v>
                </c:pt>
                <c:pt idx="90">
                  <c:v>0.323867797851563</c:v>
                </c:pt>
                <c:pt idx="91">
                  <c:v>0.315475463867188</c:v>
                </c:pt>
                <c:pt idx="92">
                  <c:v>0.365585327148438</c:v>
                </c:pt>
                <c:pt idx="93">
                  <c:v>0.34979248046875</c:v>
                </c:pt>
                <c:pt idx="94">
                  <c:v>0.401885986328125</c:v>
                </c:pt>
                <c:pt idx="95">
                  <c:v>0.3863525390625</c:v>
                </c:pt>
                <c:pt idx="96">
                  <c:v>0.438446044921875</c:v>
                </c:pt>
                <c:pt idx="97">
                  <c:v>0.419754028320313</c:v>
                </c:pt>
                <c:pt idx="98">
                  <c:v>0.475982666015625</c:v>
                </c:pt>
                <c:pt idx="99">
                  <c:v>0.453948974609375</c:v>
                </c:pt>
                <c:pt idx="100">
                  <c:v>0.50518798828125</c:v>
                </c:pt>
                <c:pt idx="101">
                  <c:v>0.464630126953125</c:v>
                </c:pt>
                <c:pt idx="102">
                  <c:v>0.48968505859375</c:v>
                </c:pt>
                <c:pt idx="103">
                  <c:v>0.435836791992188</c:v>
                </c:pt>
                <c:pt idx="104">
                  <c:v>0.4376220703125</c:v>
                </c:pt>
                <c:pt idx="105">
                  <c:v>0.381332397460938</c:v>
                </c:pt>
                <c:pt idx="106">
                  <c:v>0.362594604492188</c:v>
                </c:pt>
                <c:pt idx="107">
                  <c:v>0.294052124023438</c:v>
                </c:pt>
                <c:pt idx="108">
                  <c:v>0.26312255859375</c:v>
                </c:pt>
                <c:pt idx="109">
                  <c:v>0.206634521484375</c:v>
                </c:pt>
                <c:pt idx="110">
                  <c:v>0.1790771484375</c:v>
                </c:pt>
                <c:pt idx="111">
                  <c:v>0.14013671875</c:v>
                </c:pt>
                <c:pt idx="112">
                  <c:v>0.1234130859375</c:v>
                </c:pt>
                <c:pt idx="113">
                  <c:v>0.100814819335938</c:v>
                </c:pt>
                <c:pt idx="114">
                  <c:v>9.1461181640625E-2</c:v>
                </c:pt>
                <c:pt idx="115" formatCode="0.00E+00">
                  <c:v>7.84149169921875E-2</c:v>
                </c:pt>
                <c:pt idx="116">
                  <c:v>6.268310546875E-2</c:v>
                </c:pt>
                <c:pt idx="117" formatCode="0.00E+00">
                  <c:v>5.40618896484375E-2</c:v>
                </c:pt>
                <c:pt idx="118" formatCode="0.00E+00">
                  <c:v>6.42242431640625E-2</c:v>
                </c:pt>
                <c:pt idx="119" formatCode="0.00E+00">
                  <c:v>4.78973388671875E-2</c:v>
                </c:pt>
                <c:pt idx="120">
                  <c:v>6.28662109375E-2</c:v>
                </c:pt>
                <c:pt idx="121">
                  <c:v>4.4403076171875E-2</c:v>
                </c:pt>
                <c:pt idx="122">
                  <c:v>4.5196533203125E-2</c:v>
                </c:pt>
                <c:pt idx="123">
                  <c:v>4.30908203125E-2</c:v>
                </c:pt>
                <c:pt idx="124" formatCode="0.00E+00">
                  <c:v>4.59136962890625E-2</c:v>
                </c:pt>
                <c:pt idx="125" formatCode="0.00E+00">
                  <c:v>5.76629638671875E-2</c:v>
                </c:pt>
                <c:pt idx="126" formatCode="0.00E+00">
                  <c:v>6.03485107421875E-2</c:v>
                </c:pt>
                <c:pt idx="127">
                  <c:v>5.99365234375E-2</c:v>
                </c:pt>
                <c:pt idx="128">
                  <c:v>6.1492919921875E-2</c:v>
                </c:pt>
                <c:pt idx="129">
                  <c:v>6.06689453125E-2</c:v>
                </c:pt>
                <c:pt idx="130" formatCode="0.00E+00">
                  <c:v>6.24237060546875E-2</c:v>
                </c:pt>
                <c:pt idx="131" formatCode="0.00E+00">
                  <c:v>6.16912841796875E-2</c:v>
                </c:pt>
                <c:pt idx="132" formatCode="0.00E+00">
                  <c:v>6.34613037109375E-2</c:v>
                </c:pt>
                <c:pt idx="133" formatCode="0.00E+00">
                  <c:v>6.26373291015625E-2</c:v>
                </c:pt>
                <c:pt idx="134">
                  <c:v>6.4697265625E-2</c:v>
                </c:pt>
                <c:pt idx="135" formatCode="0.00E+00">
                  <c:v>6.34307861328125E-2</c:v>
                </c:pt>
                <c:pt idx="136">
                  <c:v>6.4239501953125E-2</c:v>
                </c:pt>
                <c:pt idx="137">
                  <c:v>6.3385009765625E-2</c:v>
                </c:pt>
                <c:pt idx="138">
                  <c:v>6.439208984375E-2</c:v>
                </c:pt>
                <c:pt idx="139">
                  <c:v>6.2530517578125E-2</c:v>
                </c:pt>
                <c:pt idx="140">
                  <c:v>4.6875E-2</c:v>
                </c:pt>
                <c:pt idx="141" formatCode="0.00E+00">
                  <c:v>5.83038330078125E-2</c:v>
                </c:pt>
                <c:pt idx="142" formatCode="0.00E+00">
                  <c:v>6.00738525390625E-2</c:v>
                </c:pt>
                <c:pt idx="143" formatCode="0.00E+00">
                  <c:v>5.76019287109375E-2</c:v>
                </c:pt>
                <c:pt idx="144">
                  <c:v>5.6488037109375E-2</c:v>
                </c:pt>
                <c:pt idx="145" formatCode="0.00E+00">
                  <c:v>5.38177490234375E-2</c:v>
                </c:pt>
                <c:pt idx="146">
                  <c:v>5.31005859375E-2</c:v>
                </c:pt>
                <c:pt idx="147" formatCode="0.00E+00">
                  <c:v>5.07354736328125E-2</c:v>
                </c:pt>
                <c:pt idx="148">
                  <c:v>4.779052734375E-2</c:v>
                </c:pt>
                <c:pt idx="149">
                  <c:v>4.57763671875E-2</c:v>
                </c:pt>
                <c:pt idx="150">
                  <c:v>4.449462890625E-2</c:v>
                </c:pt>
                <c:pt idx="151" formatCode="0.00E+00">
                  <c:v>4.11529541015625E-2</c:v>
                </c:pt>
                <c:pt idx="152" formatCode="0.00E+00">
                  <c:v>3.99322509765625E-2</c:v>
                </c:pt>
                <c:pt idx="153" formatCode="0.00E+00">
                  <c:v>3.67279052734375E-2</c:v>
                </c:pt>
                <c:pt idx="154" formatCode="0.00E+00">
                  <c:v>3.53240966796875E-2</c:v>
                </c:pt>
                <c:pt idx="155" formatCode="0.00E+00">
                  <c:v>3.15704345703125E-2</c:v>
                </c:pt>
                <c:pt idx="156" formatCode="0.00E+00">
                  <c:v>3.09600830078125E-2</c:v>
                </c:pt>
                <c:pt idx="157" formatCode="0.00E+00">
                  <c:v>2.75726318359375E-2</c:v>
                </c:pt>
                <c:pt idx="158" formatCode="0.00E+00">
                  <c:v>2.51617431640625E-2</c:v>
                </c:pt>
                <c:pt idx="159" formatCode="0.00E+00">
                  <c:v>2.21405029296875E-2</c:v>
                </c:pt>
                <c:pt idx="160" formatCode="0.00E+00">
                  <c:v>2.10723876953125E-2</c:v>
                </c:pt>
                <c:pt idx="161" formatCode="0.00E+00">
                  <c:v>1.80816650390625E-2</c:v>
                </c:pt>
                <c:pt idx="162" formatCode="0.00E+00">
                  <c:v>4.4403076171875E-3</c:v>
                </c:pt>
                <c:pt idx="163">
                  <c:v>1.1962890625E-2</c:v>
                </c:pt>
                <c:pt idx="164">
                  <c:v>1.1962890625E-2</c:v>
                </c:pt>
                <c:pt idx="165" formatCode="0.00E+00">
                  <c:v>9.6282958984375E-3</c:v>
                </c:pt>
                <c:pt idx="166" formatCode="0.00E+00">
                  <c:v>7.8887939453125E-3</c:v>
                </c:pt>
                <c:pt idx="167" formatCode="0.00E+00">
                  <c:v>6.4544677734375E-3</c:v>
                </c:pt>
                <c:pt idx="168">
                  <c:v>4.791259765625E-3</c:v>
                </c:pt>
                <c:pt idx="169">
                  <c:v>3.692626953125E-3</c:v>
                </c:pt>
                <c:pt idx="170" formatCode="0.00E+00">
                  <c:v>2.9754638671875E-3</c:v>
                </c:pt>
                <c:pt idx="171" formatCode="0.00E+00">
                  <c:v>1.4495849609375E-3</c:v>
                </c:pt>
                <c:pt idx="172" formatCode="0.00E+00">
                  <c:v>1.068115234375E-4</c:v>
                </c:pt>
                <c:pt idx="173" formatCode="0.00E+00">
                  <c:v>7.171630859375E-4</c:v>
                </c:pt>
                <c:pt idx="174" formatCode="0.00E+00">
                  <c:v>8.392333984375E-4</c:v>
                </c:pt>
                <c:pt idx="175" formatCode="0.00E+00">
                  <c:v>1.373291015625E-4</c:v>
                </c:pt>
                <c:pt idx="176" formatCode="0.00E+00">
                  <c:v>7.62939453125E-5</c:v>
                </c:pt>
                <c:pt idx="177">
                  <c:v>-1.3427734375E-3</c:v>
                </c:pt>
                <c:pt idx="178">
                  <c:v>-1.495361328125E-3</c:v>
                </c:pt>
                <c:pt idx="179">
                  <c:v>-1.40380859375E-3</c:v>
                </c:pt>
                <c:pt idx="180" formatCode="0.00E+00">
                  <c:v>-2.7008056640625E-3</c:v>
                </c:pt>
                <c:pt idx="181" formatCode="0.00E+00">
                  <c:v>-2.8228759765625E-3</c:v>
                </c:pt>
                <c:pt idx="182">
                  <c:v>-3.35693359375E-3</c:v>
                </c:pt>
                <c:pt idx="183">
                  <c:v>-3.509521484375E-3</c:v>
                </c:pt>
                <c:pt idx="184">
                  <c:v>-3.84521484375E-3</c:v>
                </c:pt>
                <c:pt idx="185">
                  <c:v>-4.058837890625E-3</c:v>
                </c:pt>
                <c:pt idx="186" formatCode="0.00E+00">
                  <c:v>-4.5318603515625E-3</c:v>
                </c:pt>
                <c:pt idx="187">
                  <c:v>-4.45556640625E-3</c:v>
                </c:pt>
                <c:pt idx="188" formatCode="0.00E+00">
                  <c:v>-5.7220458984375E-3</c:v>
                </c:pt>
                <c:pt idx="189" formatCode="0.00E+00">
                  <c:v>-4.1961669921875E-3</c:v>
                </c:pt>
                <c:pt idx="190" formatCode="0.00E+00">
                  <c:v>-2.3956298828125E-3</c:v>
                </c:pt>
                <c:pt idx="191" formatCode="0.00E+00">
                  <c:v>-5.1727294921875E-3</c:v>
                </c:pt>
                <c:pt idx="192">
                  <c:v>-6.134033203125E-3</c:v>
                </c:pt>
                <c:pt idx="193">
                  <c:v>-6.2255859375E-3</c:v>
                </c:pt>
                <c:pt idx="194">
                  <c:v>-6.378173828125E-3</c:v>
                </c:pt>
                <c:pt idx="195" formatCode="0.00E+00">
                  <c:v>-5.9967041015625E-3</c:v>
                </c:pt>
                <c:pt idx="196">
                  <c:v>-7.38525390625E-3</c:v>
                </c:pt>
                <c:pt idx="197" formatCode="0.00E+00">
                  <c:v>-5.9967041015625E-3</c:v>
                </c:pt>
                <c:pt idx="198" formatCode="0.00E+00">
                  <c:v>-7.2174072265625E-3</c:v>
                </c:pt>
                <c:pt idx="199">
                  <c:v>-7.110595703125E-3</c:v>
                </c:pt>
                <c:pt idx="200" formatCode="0.00E+00">
                  <c:v>-6.8817138671875E-3</c:v>
                </c:pt>
                <c:pt idx="201" formatCode="0.00E+00">
                  <c:v>-5.9051513671875E-3</c:v>
                </c:pt>
                <c:pt idx="202" formatCode="0.00E+00">
                  <c:v>-6.8817138671875E-3</c:v>
                </c:pt>
                <c:pt idx="203">
                  <c:v>-6.8359375E-3</c:v>
                </c:pt>
                <c:pt idx="204" formatCode="0.00E+00">
                  <c:v>-6.3934326171875E-3</c:v>
                </c:pt>
                <c:pt idx="205">
                  <c:v>-6.2255859375E-3</c:v>
                </c:pt>
                <c:pt idx="206">
                  <c:v>-6.683349609375E-3</c:v>
                </c:pt>
                <c:pt idx="207">
                  <c:v>-6.8359375E-3</c:v>
                </c:pt>
                <c:pt idx="208" formatCode="0.00E+00">
                  <c:v>-6.5155029296875E-3</c:v>
                </c:pt>
                <c:pt idx="209">
                  <c:v>-5.615234375E-3</c:v>
                </c:pt>
                <c:pt idx="210" formatCode="0.00E+00">
                  <c:v>-5.6610107421875E-3</c:v>
                </c:pt>
                <c:pt idx="211" formatCode="0.00E+00">
                  <c:v>-5.8441162109375E-3</c:v>
                </c:pt>
                <c:pt idx="212" formatCode="0.00E+00">
                  <c:v>-5.5389404296875E-3</c:v>
                </c:pt>
                <c:pt idx="213">
                  <c:v>-5.31005859375E-3</c:v>
                </c:pt>
                <c:pt idx="214" formatCode="0.00E+00">
                  <c:v>-5.2947998046875E-3</c:v>
                </c:pt>
                <c:pt idx="215">
                  <c:v>-6.561279296875E-3</c:v>
                </c:pt>
                <c:pt idx="216">
                  <c:v>-3.814697265625E-3</c:v>
                </c:pt>
                <c:pt idx="217" formatCode="0.00E+00">
                  <c:v>-7.7056884765625E-3</c:v>
                </c:pt>
                <c:pt idx="218" formatCode="0.00E+00">
                  <c:v>-4.5318603515625E-3</c:v>
                </c:pt>
                <c:pt idx="219" formatCode="0.00E+00">
                  <c:v>-1.7242431640625E-3</c:v>
                </c:pt>
                <c:pt idx="220">
                  <c:v>-5.035400390625E-3</c:v>
                </c:pt>
                <c:pt idx="221" formatCode="0.00E+00">
                  <c:v>-7.5836181640625E-3</c:v>
                </c:pt>
                <c:pt idx="222">
                  <c:v>-6.28662109375E-3</c:v>
                </c:pt>
                <c:pt idx="223" formatCode="0.00E+00">
                  <c:v>-4.1656494140625E-3</c:v>
                </c:pt>
                <c:pt idx="224" formatCode="0.00E+00">
                  <c:v>-4.5928955078125E-3</c:v>
                </c:pt>
                <c:pt idx="225">
                  <c:v>-5.4931640625E-3</c:v>
                </c:pt>
                <c:pt idx="226">
                  <c:v>-6.927490234375E-3</c:v>
                </c:pt>
                <c:pt idx="227" formatCode="0.00E+00">
                  <c:v>-5.0811767578125E-3</c:v>
                </c:pt>
                <c:pt idx="228" formatCode="0.00E+00">
                  <c:v>-5.5694580078125E-3</c:v>
                </c:pt>
                <c:pt idx="229" formatCode="0.00E+00">
                  <c:v>-3.9215087890625E-3</c:v>
                </c:pt>
                <c:pt idx="230" formatCode="0.00E+00">
                  <c:v>-4.4403076171875E-3</c:v>
                </c:pt>
                <c:pt idx="231" formatCode="0.00E+00">
                  <c:v>-5.5999755859375E-3</c:v>
                </c:pt>
                <c:pt idx="232" formatCode="0.00E+00">
                  <c:v>-6.6070556640625E-3</c:v>
                </c:pt>
                <c:pt idx="233">
                  <c:v>4.57763671875E-3</c:v>
                </c:pt>
                <c:pt idx="234" formatCode="0.00E+00">
                  <c:v>2.7313232421875E-3</c:v>
                </c:pt>
                <c:pt idx="235" formatCode="0.00E+00">
                  <c:v>-6.6375732421875E-3</c:v>
                </c:pt>
                <c:pt idx="236" formatCode="0.00E+00">
                  <c:v>-5.5694580078125E-3</c:v>
                </c:pt>
                <c:pt idx="237">
                  <c:v>-3.326416015625E-3</c:v>
                </c:pt>
                <c:pt idx="238" formatCode="0.00E+00">
                  <c:v>-5.8746337890625E-3</c:v>
                </c:pt>
                <c:pt idx="239" formatCode="0.00E+00">
                  <c:v>-4.3792724609375E-3</c:v>
                </c:pt>
                <c:pt idx="240">
                  <c:v>-4.608154296875E-3</c:v>
                </c:pt>
                <c:pt idx="241">
                  <c:v>-3.204345703125E-3</c:v>
                </c:pt>
                <c:pt idx="242" formatCode="0.00E+00">
                  <c:v>1.068115234375E-4</c:v>
                </c:pt>
                <c:pt idx="243">
                  <c:v>-3.0517578125E-3</c:v>
                </c:pt>
                <c:pt idx="244" formatCode="0.00E+00">
                  <c:v>-3.8604736328125E-3</c:v>
                </c:pt>
                <c:pt idx="245">
                  <c:v>-4.547119140625E-3</c:v>
                </c:pt>
                <c:pt idx="246" formatCode="0.00E+00">
                  <c:v>-1.5106201171875E-3</c:v>
                </c:pt>
                <c:pt idx="247" formatCode="0.00E+00">
                  <c:v>-7.5836181640625E-3</c:v>
                </c:pt>
                <c:pt idx="248" formatCode="0.00E+00">
                  <c:v>-4.730224609375E-4</c:v>
                </c:pt>
                <c:pt idx="249" formatCode="0.00E+00">
                  <c:v>-2.0294189453125E-3</c:v>
                </c:pt>
                <c:pt idx="250" formatCode="0.00E+00">
                  <c:v>-1.09710693359375E-2</c:v>
                </c:pt>
                <c:pt idx="251">
                  <c:v>-4.974365234375E-3</c:v>
                </c:pt>
                <c:pt idx="252" formatCode="0.00E+00">
                  <c:v>1.4190673828125E-3</c:v>
                </c:pt>
                <c:pt idx="253">
                  <c:v>4.608154296875E-3</c:v>
                </c:pt>
                <c:pt idx="254">
                  <c:v>1.007080078125E-3</c:v>
                </c:pt>
                <c:pt idx="255" formatCode="0.00E+00">
                  <c:v>-8.8653564453125E-3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40-407C-AE80-639DD3628BD3}"/>
            </c:ext>
          </c:extLst>
        </c:ser>
        <c:ser>
          <c:idx val="1"/>
          <c:order val="1"/>
          <c:tx>
            <c:strRef>
              <c:f>'OH UV New'!$C$14</c:f>
              <c:strCache>
                <c:ptCount val="1"/>
                <c:pt idx="0">
                  <c:v>6OH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'OH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'OH UV New'!$C$15:$C$270</c:f>
              <c:numCache>
                <c:formatCode>General</c:formatCode>
                <c:ptCount val="256"/>
                <c:pt idx="0">
                  <c:v>1.0162353515625E-2</c:v>
                </c:pt>
                <c:pt idx="1">
                  <c:v>0.64970397949218806</c:v>
                </c:pt>
                <c:pt idx="2">
                  <c:v>0.79045104980468806</c:v>
                </c:pt>
                <c:pt idx="3">
                  <c:v>0.859405517578125</c:v>
                </c:pt>
                <c:pt idx="4">
                  <c:v>1.06640625</c:v>
                </c:pt>
                <c:pt idx="5">
                  <c:v>0.738037109375</c:v>
                </c:pt>
                <c:pt idx="6">
                  <c:v>0.97906494140625</c:v>
                </c:pt>
                <c:pt idx="7">
                  <c:v>0.638824462890625</c:v>
                </c:pt>
                <c:pt idx="8">
                  <c:v>0.69523620605468806</c:v>
                </c:pt>
                <c:pt idx="9">
                  <c:v>0.548095703125</c:v>
                </c:pt>
                <c:pt idx="10">
                  <c:v>0.553619384765625</c:v>
                </c:pt>
                <c:pt idx="11">
                  <c:v>0.459335327148438</c:v>
                </c:pt>
                <c:pt idx="12">
                  <c:v>0.466262817382813</c:v>
                </c:pt>
                <c:pt idx="13">
                  <c:v>0.38616943359375</c:v>
                </c:pt>
                <c:pt idx="14">
                  <c:v>0.399932861328125</c:v>
                </c:pt>
                <c:pt idx="15">
                  <c:v>0.34771728515625</c:v>
                </c:pt>
                <c:pt idx="16">
                  <c:v>0.373275756835938</c:v>
                </c:pt>
                <c:pt idx="17">
                  <c:v>0.340652465820313</c:v>
                </c:pt>
                <c:pt idx="18">
                  <c:v>0.36083984375</c:v>
                </c:pt>
                <c:pt idx="19">
                  <c:v>0.339797973632813</c:v>
                </c:pt>
                <c:pt idx="20">
                  <c:v>0.338302612304688</c:v>
                </c:pt>
                <c:pt idx="21">
                  <c:v>0.321640014648438</c:v>
                </c:pt>
                <c:pt idx="22">
                  <c:v>0.326141357421875</c:v>
                </c:pt>
                <c:pt idx="23">
                  <c:v>0.312103271484375</c:v>
                </c:pt>
                <c:pt idx="24">
                  <c:v>0.32147216796875</c:v>
                </c:pt>
                <c:pt idx="25">
                  <c:v>0.309417724609375</c:v>
                </c:pt>
                <c:pt idx="26">
                  <c:v>0.323577880859375</c:v>
                </c:pt>
                <c:pt idx="27">
                  <c:v>0.315872192382813</c:v>
                </c:pt>
                <c:pt idx="28">
                  <c:v>0.346176147460938</c:v>
                </c:pt>
                <c:pt idx="29">
                  <c:v>0.323074340820313</c:v>
                </c:pt>
                <c:pt idx="30">
                  <c:v>0.326263427734375</c:v>
                </c:pt>
                <c:pt idx="31">
                  <c:v>0.289596557617188</c:v>
                </c:pt>
                <c:pt idx="32">
                  <c:v>0.289749145507813</c:v>
                </c:pt>
                <c:pt idx="33">
                  <c:v>0.271942138671875</c:v>
                </c:pt>
                <c:pt idx="34">
                  <c:v>0.277557373046875</c:v>
                </c:pt>
                <c:pt idx="35">
                  <c:v>0.267959594726563</c:v>
                </c:pt>
                <c:pt idx="36">
                  <c:v>0.26971435546875</c:v>
                </c:pt>
                <c:pt idx="37">
                  <c:v>0.252349853515625</c:v>
                </c:pt>
                <c:pt idx="38">
                  <c:v>0.244705200195313</c:v>
                </c:pt>
                <c:pt idx="39">
                  <c:v>0.223846435546875</c:v>
                </c:pt>
                <c:pt idx="40">
                  <c:v>0.2130126953125</c:v>
                </c:pt>
                <c:pt idx="41">
                  <c:v>0.190719604492188</c:v>
                </c:pt>
                <c:pt idx="42">
                  <c:v>0.181427001953125</c:v>
                </c:pt>
                <c:pt idx="43">
                  <c:v>0.163818359375</c:v>
                </c:pt>
                <c:pt idx="44">
                  <c:v>0.178604125976563</c:v>
                </c:pt>
                <c:pt idx="45">
                  <c:v>0.172164916992188</c:v>
                </c:pt>
                <c:pt idx="46">
                  <c:v>0.182220458984375</c:v>
                </c:pt>
                <c:pt idx="47">
                  <c:v>0.180648803710938</c:v>
                </c:pt>
                <c:pt idx="48">
                  <c:v>0.193069458007813</c:v>
                </c:pt>
                <c:pt idx="49">
                  <c:v>0.17864990234375</c:v>
                </c:pt>
                <c:pt idx="50">
                  <c:v>0.193206787109375</c:v>
                </c:pt>
                <c:pt idx="51">
                  <c:v>0.197952270507813</c:v>
                </c:pt>
                <c:pt idx="52">
                  <c:v>0.2174072265625</c:v>
                </c:pt>
                <c:pt idx="53">
                  <c:v>0.224075317382813</c:v>
                </c:pt>
                <c:pt idx="54">
                  <c:v>0.242691040039063</c:v>
                </c:pt>
                <c:pt idx="55">
                  <c:v>0.251739501953125</c:v>
                </c:pt>
                <c:pt idx="56">
                  <c:v>0.275802612304688</c:v>
                </c:pt>
                <c:pt idx="57">
                  <c:v>0.292312622070313</c:v>
                </c:pt>
                <c:pt idx="58">
                  <c:v>0.326019287109375</c:v>
                </c:pt>
                <c:pt idx="59">
                  <c:v>0.347732543945313</c:v>
                </c:pt>
                <c:pt idx="60">
                  <c:v>0.387496948242188</c:v>
                </c:pt>
                <c:pt idx="61">
                  <c:v>0.410476684570313</c:v>
                </c:pt>
                <c:pt idx="62">
                  <c:v>0.459884643554688</c:v>
                </c:pt>
                <c:pt idx="63">
                  <c:v>0.486419677734375</c:v>
                </c:pt>
                <c:pt idx="64">
                  <c:v>0.547149658203125</c:v>
                </c:pt>
                <c:pt idx="65">
                  <c:v>0.56805419921875</c:v>
                </c:pt>
                <c:pt idx="66">
                  <c:v>0.6334228515625</c:v>
                </c:pt>
                <c:pt idx="67">
                  <c:v>0.63812255859375</c:v>
                </c:pt>
                <c:pt idx="68">
                  <c:v>0.704833984375</c:v>
                </c:pt>
                <c:pt idx="69">
                  <c:v>0.69427490234375</c:v>
                </c:pt>
                <c:pt idx="70">
                  <c:v>0.764739990234375</c:v>
                </c:pt>
                <c:pt idx="71">
                  <c:v>0.73826599121093806</c:v>
                </c:pt>
                <c:pt idx="72">
                  <c:v>0.80841064453125</c:v>
                </c:pt>
                <c:pt idx="73">
                  <c:v>0.763153076171875</c:v>
                </c:pt>
                <c:pt idx="74">
                  <c:v>0.82196044921875</c:v>
                </c:pt>
                <c:pt idx="75">
                  <c:v>0.760589599609375</c:v>
                </c:pt>
                <c:pt idx="76">
                  <c:v>0.80241394042968806</c:v>
                </c:pt>
                <c:pt idx="77">
                  <c:v>0.73304748535156306</c:v>
                </c:pt>
                <c:pt idx="78">
                  <c:v>0.759033203125</c:v>
                </c:pt>
                <c:pt idx="79">
                  <c:v>0.69276428222656306</c:v>
                </c:pt>
                <c:pt idx="80">
                  <c:v>0.70574951171875</c:v>
                </c:pt>
                <c:pt idx="81">
                  <c:v>0.64366149902343806</c:v>
                </c:pt>
                <c:pt idx="82">
                  <c:v>0.650909423828125</c:v>
                </c:pt>
                <c:pt idx="83">
                  <c:v>0.599395751953125</c:v>
                </c:pt>
                <c:pt idx="84">
                  <c:v>0.60382080078125</c:v>
                </c:pt>
                <c:pt idx="85">
                  <c:v>0.56211853027343806</c:v>
                </c:pt>
                <c:pt idx="86">
                  <c:v>0.56806945800781306</c:v>
                </c:pt>
                <c:pt idx="87">
                  <c:v>0.53614807128906306</c:v>
                </c:pt>
                <c:pt idx="88">
                  <c:v>0.547271728515625</c:v>
                </c:pt>
                <c:pt idx="89">
                  <c:v>0.50860595703125</c:v>
                </c:pt>
                <c:pt idx="90">
                  <c:v>0.50175476074218806</c:v>
                </c:pt>
                <c:pt idx="91">
                  <c:v>0.457290649414063</c:v>
                </c:pt>
                <c:pt idx="92">
                  <c:v>0.445465087890625</c:v>
                </c:pt>
                <c:pt idx="93">
                  <c:v>0.401885986328125</c:v>
                </c:pt>
                <c:pt idx="94">
                  <c:v>0.374298095703125</c:v>
                </c:pt>
                <c:pt idx="95">
                  <c:v>0.321014404296875</c:v>
                </c:pt>
                <c:pt idx="96">
                  <c:v>0.28411865234375</c:v>
                </c:pt>
                <c:pt idx="97">
                  <c:v>0.240692138671875</c:v>
                </c:pt>
                <c:pt idx="98">
                  <c:v>0.219711303710938</c:v>
                </c:pt>
                <c:pt idx="99">
                  <c:v>0.200149536132813</c:v>
                </c:pt>
                <c:pt idx="100">
                  <c:v>0.181777954101563</c:v>
                </c:pt>
                <c:pt idx="101">
                  <c:v>0.161422729492188</c:v>
                </c:pt>
                <c:pt idx="102">
                  <c:v>0.146697998046875</c:v>
                </c:pt>
                <c:pt idx="103">
                  <c:v>0.129913330078125</c:v>
                </c:pt>
                <c:pt idx="104">
                  <c:v>0.114425659179688</c:v>
                </c:pt>
                <c:pt idx="105">
                  <c:v>9.8968505859375E-2</c:v>
                </c:pt>
                <c:pt idx="106">
                  <c:v>9.7900390625E-2</c:v>
                </c:pt>
                <c:pt idx="107" formatCode="0.00E+00">
                  <c:v>9.02862548828125E-2</c:v>
                </c:pt>
                <c:pt idx="108" formatCode="0.00E+00">
                  <c:v>7.87200927734375E-2</c:v>
                </c:pt>
                <c:pt idx="109">
                  <c:v>7.8765869140625E-2</c:v>
                </c:pt>
                <c:pt idx="110" formatCode="0.00E+00">
                  <c:v>7.69500732421875E-2</c:v>
                </c:pt>
                <c:pt idx="111" formatCode="0.00E+00">
                  <c:v>7.38983154296875E-2</c:v>
                </c:pt>
                <c:pt idx="112" formatCode="0.00E+00">
                  <c:v>6.44683837890625E-2</c:v>
                </c:pt>
                <c:pt idx="113">
                  <c:v>6.7108154296875E-2</c:v>
                </c:pt>
                <c:pt idx="114" formatCode="0.00E+00">
                  <c:v>6.68182373046875E-2</c:v>
                </c:pt>
                <c:pt idx="115">
                  <c:v>5.8685302734375E-2</c:v>
                </c:pt>
                <c:pt idx="116" formatCode="0.00E+00">
                  <c:v>6.50177001953125E-2</c:v>
                </c:pt>
                <c:pt idx="117">
                  <c:v>6.0150146484375E-2</c:v>
                </c:pt>
                <c:pt idx="118" formatCode="0.00E+00">
                  <c:v>5.13763427734375E-2</c:v>
                </c:pt>
                <c:pt idx="119">
                  <c:v>5.6488037109375E-2</c:v>
                </c:pt>
                <c:pt idx="120">
                  <c:v>5.7952880859375E-2</c:v>
                </c:pt>
                <c:pt idx="121" formatCode="0.00E+00">
                  <c:v>5.07049560546875E-2</c:v>
                </c:pt>
                <c:pt idx="122">
                  <c:v>5.1788330078125E-2</c:v>
                </c:pt>
                <c:pt idx="123" formatCode="0.00E+00">
                  <c:v>4.88128662109375E-2</c:v>
                </c:pt>
                <c:pt idx="124">
                  <c:v>4.718017578125E-2</c:v>
                </c:pt>
                <c:pt idx="125">
                  <c:v>4.4464111328125E-2</c:v>
                </c:pt>
                <c:pt idx="126">
                  <c:v>4.26025390625E-2</c:v>
                </c:pt>
                <c:pt idx="127" formatCode="0.00E+00">
                  <c:v>3.99627685546875E-2</c:v>
                </c:pt>
                <c:pt idx="128" formatCode="0.00E+00">
                  <c:v>3.74908447265625E-2</c:v>
                </c:pt>
                <c:pt idx="129">
                  <c:v>3.40576171875E-2</c:v>
                </c:pt>
                <c:pt idx="130">
                  <c:v>3.1829833984375E-2</c:v>
                </c:pt>
                <c:pt idx="131" formatCode="0.00E+00">
                  <c:v>2.91595458984375E-2</c:v>
                </c:pt>
                <c:pt idx="132" formatCode="0.00E+00">
                  <c:v>2.25677490234375E-2</c:v>
                </c:pt>
                <c:pt idx="133">
                  <c:v>2.032470703125E-2</c:v>
                </c:pt>
                <c:pt idx="134">
                  <c:v>2.45361328125E-2</c:v>
                </c:pt>
                <c:pt idx="135" formatCode="0.00E+00">
                  <c:v>2.16217041015625E-2</c:v>
                </c:pt>
                <c:pt idx="136">
                  <c:v>1.4190673828125E-2</c:v>
                </c:pt>
                <c:pt idx="137" formatCode="0.00E+00">
                  <c:v>1.99737548828125E-2</c:v>
                </c:pt>
                <c:pt idx="138">
                  <c:v>1.605224609375E-2</c:v>
                </c:pt>
                <c:pt idx="139" formatCode="0.00E+00">
                  <c:v>1.40228271484375E-2</c:v>
                </c:pt>
                <c:pt idx="140">
                  <c:v>9.307861328125E-3</c:v>
                </c:pt>
                <c:pt idx="141">
                  <c:v>1.08642578125E-2</c:v>
                </c:pt>
                <c:pt idx="142">
                  <c:v>7.8125E-3</c:v>
                </c:pt>
                <c:pt idx="143" formatCode="0.00E+00">
                  <c:v>6.8817138671875E-3</c:v>
                </c:pt>
                <c:pt idx="144" formatCode="0.00E+00">
                  <c:v>5.5389404296875E-3</c:v>
                </c:pt>
                <c:pt idx="145" formatCode="0.00E+00">
                  <c:v>5.5999755859375E-3</c:v>
                </c:pt>
                <c:pt idx="146" formatCode="0.00E+00">
                  <c:v>3.7078857421875E-3</c:v>
                </c:pt>
                <c:pt idx="147" formatCode="0.00E+00">
                  <c:v>4.3487548828125E-3</c:v>
                </c:pt>
                <c:pt idx="148" formatCode="0.00E+00">
                  <c:v>4.3182373046875E-3</c:v>
                </c:pt>
                <c:pt idx="149" formatCode="0.00E+00">
                  <c:v>-9.002685546875E-4</c:v>
                </c:pt>
                <c:pt idx="150">
                  <c:v>2.44140625E-4</c:v>
                </c:pt>
                <c:pt idx="151" formatCode="0.00E+00">
                  <c:v>-1.0833740234375E-3</c:v>
                </c:pt>
                <c:pt idx="152">
                  <c:v>-2.197265625E-3</c:v>
                </c:pt>
                <c:pt idx="153" formatCode="0.00E+00">
                  <c:v>7.62939453125E-5</c:v>
                </c:pt>
                <c:pt idx="154">
                  <c:v>-1.678466796875E-3</c:v>
                </c:pt>
                <c:pt idx="155" formatCode="0.00E+00">
                  <c:v>-2.3651123046875E-3</c:v>
                </c:pt>
                <c:pt idx="156" formatCode="0.00E+00">
                  <c:v>-1.2664794921875E-3</c:v>
                </c:pt>
                <c:pt idx="157" formatCode="0.00E+00">
                  <c:v>-2.9449462890625E-3</c:v>
                </c:pt>
                <c:pt idx="158">
                  <c:v>-3.60107421875E-3</c:v>
                </c:pt>
                <c:pt idx="159">
                  <c:v>-3.35693359375E-3</c:v>
                </c:pt>
                <c:pt idx="160">
                  <c:v>-1.953125E-3</c:v>
                </c:pt>
                <c:pt idx="161">
                  <c:v>-3.41796875E-3</c:v>
                </c:pt>
                <c:pt idx="162">
                  <c:v>-3.7841796875E-3</c:v>
                </c:pt>
                <c:pt idx="163">
                  <c:v>-3.41796875E-3</c:v>
                </c:pt>
                <c:pt idx="164">
                  <c:v>-3.387451171875E-3</c:v>
                </c:pt>
                <c:pt idx="165" formatCode="0.00E+00">
                  <c:v>-4.8980712890625E-3</c:v>
                </c:pt>
                <c:pt idx="166" formatCode="0.00E+00">
                  <c:v>-4.8980712890625E-3</c:v>
                </c:pt>
                <c:pt idx="167">
                  <c:v>-4.08935546875E-3</c:v>
                </c:pt>
                <c:pt idx="168" formatCode="0.00E+00">
                  <c:v>-3.5552978515625E-3</c:v>
                </c:pt>
                <c:pt idx="169" formatCode="0.00E+00">
                  <c:v>-3.4027099609375E-3</c:v>
                </c:pt>
                <c:pt idx="170">
                  <c:v>-4.69970703125E-3</c:v>
                </c:pt>
                <c:pt idx="171" formatCode="0.00E+00">
                  <c:v>-2.2430419921875E-3</c:v>
                </c:pt>
                <c:pt idx="172">
                  <c:v>-2.288818359375E-3</c:v>
                </c:pt>
                <c:pt idx="173">
                  <c:v>-4.425048828125E-3</c:v>
                </c:pt>
                <c:pt idx="174">
                  <c:v>-9.46044921875E-4</c:v>
                </c:pt>
                <c:pt idx="175">
                  <c:v>-2.50244140625E-3</c:v>
                </c:pt>
                <c:pt idx="176" formatCode="0.00E+00">
                  <c:v>-1.8768310546875E-3</c:v>
                </c:pt>
                <c:pt idx="177">
                  <c:v>-2.532958984375E-3</c:v>
                </c:pt>
                <c:pt idx="178" formatCode="0.00E+00">
                  <c:v>-2.7923583984375E-3</c:v>
                </c:pt>
                <c:pt idx="179">
                  <c:v>-2.532958984375E-3</c:v>
                </c:pt>
                <c:pt idx="180">
                  <c:v>-4.486083984375E-3</c:v>
                </c:pt>
                <c:pt idx="181">
                  <c:v>-1.953125E-3</c:v>
                </c:pt>
                <c:pt idx="182" formatCode="0.00E+00">
                  <c:v>-4.57763671875E-5</c:v>
                </c:pt>
                <c:pt idx="183">
                  <c:v>-3.631591796875E-3</c:v>
                </c:pt>
                <c:pt idx="184">
                  <c:v>-4.669189453125E-3</c:v>
                </c:pt>
                <c:pt idx="185" formatCode="0.00E+00">
                  <c:v>-1.3275146484375E-3</c:v>
                </c:pt>
                <c:pt idx="186">
                  <c:v>-4.2724609375E-3</c:v>
                </c:pt>
                <c:pt idx="187" formatCode="0.00E+00">
                  <c:v>-3.0059814453125E-3</c:v>
                </c:pt>
                <c:pt idx="188">
                  <c:v>-1.678466796875E-3</c:v>
                </c:pt>
                <c:pt idx="189">
                  <c:v>9.765625E-4</c:v>
                </c:pt>
                <c:pt idx="190">
                  <c:v>3.35693359375E-4</c:v>
                </c:pt>
                <c:pt idx="191" formatCode="0.00E+00">
                  <c:v>-1.4495849609375E-3</c:v>
                </c:pt>
                <c:pt idx="192" formatCode="0.00E+00">
                  <c:v>-9.307861328125E-4</c:v>
                </c:pt>
                <c:pt idx="193">
                  <c:v>-2.5634765625E-3</c:v>
                </c:pt>
                <c:pt idx="194" formatCode="0.00E+00">
                  <c:v>-4.3182373046875E-3</c:v>
                </c:pt>
                <c:pt idx="195" formatCode="0.00E+00">
                  <c:v>-2.593994140625E-4</c:v>
                </c:pt>
                <c:pt idx="196" formatCode="0.00E+00">
                  <c:v>-7.4310302734375E-3</c:v>
                </c:pt>
                <c:pt idx="197">
                  <c:v>-3.0517578125E-4</c:v>
                </c:pt>
                <c:pt idx="198" formatCode="0.00E+00">
                  <c:v>-6.8817138671875E-3</c:v>
                </c:pt>
                <c:pt idx="199">
                  <c:v>-5.31005859375E-3</c:v>
                </c:pt>
                <c:pt idx="200">
                  <c:v>-5.43212890625E-3</c:v>
                </c:pt>
                <c:pt idx="201">
                  <c:v>1.068115234375E-3</c:v>
                </c:pt>
                <c:pt idx="202" formatCode="0.00E+00">
                  <c:v>-4.4097900390625E-3</c:v>
                </c:pt>
                <c:pt idx="203" formatCode="0.00E+00">
                  <c:v>-5.0506591796875E-3</c:v>
                </c:pt>
                <c:pt idx="204" formatCode="0.00E+00">
                  <c:v>-1.4801025390625E-3</c:v>
                </c:pt>
                <c:pt idx="205">
                  <c:v>-2.685546875E-3</c:v>
                </c:pt>
                <c:pt idx="206">
                  <c:v>-3.021240234375E-3</c:v>
                </c:pt>
                <c:pt idx="207">
                  <c:v>-5.18798828125E-3</c:v>
                </c:pt>
                <c:pt idx="208">
                  <c:v>-3.448486328125E-3</c:v>
                </c:pt>
                <c:pt idx="209">
                  <c:v>-4.39453125E-3</c:v>
                </c:pt>
                <c:pt idx="210">
                  <c:v>-1.8310546875E-4</c:v>
                </c:pt>
                <c:pt idx="211">
                  <c:v>-4.69970703125E-3</c:v>
                </c:pt>
                <c:pt idx="212">
                  <c:v>-1.129150390625E-3</c:v>
                </c:pt>
                <c:pt idx="213">
                  <c:v>-4.180908203125E-3</c:v>
                </c:pt>
                <c:pt idx="214">
                  <c:v>-4.608154296875E-3</c:v>
                </c:pt>
                <c:pt idx="215" formatCode="0.00E+00">
                  <c:v>-1.6632080078125E-3</c:v>
                </c:pt>
                <c:pt idx="216" formatCode="0.00E+00">
                  <c:v>-3.8604736328125E-3</c:v>
                </c:pt>
                <c:pt idx="217">
                  <c:v>1.220703125E-4</c:v>
                </c:pt>
                <c:pt idx="218" formatCode="0.00E+00">
                  <c:v>-4.9591064453125E-3</c:v>
                </c:pt>
                <c:pt idx="219" formatCode="0.00E+00">
                  <c:v>-8.9569091796875E-3</c:v>
                </c:pt>
                <c:pt idx="220" formatCode="0.00E+00">
                  <c:v>-9.1705322265625E-3</c:v>
                </c:pt>
                <c:pt idx="221">
                  <c:v>-3.692626953125E-3</c:v>
                </c:pt>
                <c:pt idx="222" formatCode="0.00E+00">
                  <c:v>-2.5482177734375E-3</c:v>
                </c:pt>
                <c:pt idx="223">
                  <c:v>-1.983642578125E-3</c:v>
                </c:pt>
                <c:pt idx="224">
                  <c:v>-4.730224609375E-3</c:v>
                </c:pt>
                <c:pt idx="225" formatCode="0.00E+00">
                  <c:v>-6.4849853515625E-3</c:v>
                </c:pt>
                <c:pt idx="226" formatCode="0.00E+00">
                  <c:v>-5.6610107421875E-3</c:v>
                </c:pt>
                <c:pt idx="227" formatCode="0.00E+00">
                  <c:v>-2.7313232421875E-3</c:v>
                </c:pt>
                <c:pt idx="228" formatCode="0.00E+00">
                  <c:v>-5.2337646484375E-3</c:v>
                </c:pt>
                <c:pt idx="229">
                  <c:v>2.8076171875E-3</c:v>
                </c:pt>
                <c:pt idx="230" formatCode="0.00E+00">
                  <c:v>-6.8817138671875E-3</c:v>
                </c:pt>
                <c:pt idx="231">
                  <c:v>-1.556396484375E-3</c:v>
                </c:pt>
                <c:pt idx="232" formatCode="0.00E+00">
                  <c:v>1.53961181640625E-2</c:v>
                </c:pt>
                <c:pt idx="233">
                  <c:v>3.173828125E-3</c:v>
                </c:pt>
                <c:pt idx="234">
                  <c:v>-1.6632080078125E-2</c:v>
                </c:pt>
                <c:pt idx="235">
                  <c:v>-1.7669677734375E-2</c:v>
                </c:pt>
                <c:pt idx="236">
                  <c:v>2.410888671875E-3</c:v>
                </c:pt>
                <c:pt idx="237">
                  <c:v>-2.74658203125E-3</c:v>
                </c:pt>
                <c:pt idx="238" formatCode="0.00E+00">
                  <c:v>-9.6282958984375E-3</c:v>
                </c:pt>
                <c:pt idx="239">
                  <c:v>1.007080078125E-3</c:v>
                </c:pt>
                <c:pt idx="240" formatCode="0.00E+00">
                  <c:v>-4.1046142578125E-3</c:v>
                </c:pt>
                <c:pt idx="241">
                  <c:v>4.57763671875E-4</c:v>
                </c:pt>
                <c:pt idx="242">
                  <c:v>-7.415771484375E-3</c:v>
                </c:pt>
                <c:pt idx="243">
                  <c:v>-4.974365234375E-3</c:v>
                </c:pt>
                <c:pt idx="244" formatCode="0.00E+00">
                  <c:v>2.5177001953125E-3</c:v>
                </c:pt>
                <c:pt idx="245">
                  <c:v>-1.031494140625E-2</c:v>
                </c:pt>
                <c:pt idx="246">
                  <c:v>3.143310546875E-3</c:v>
                </c:pt>
                <c:pt idx="247">
                  <c:v>-1.019287109375E-2</c:v>
                </c:pt>
                <c:pt idx="248">
                  <c:v>1.89208984375E-2</c:v>
                </c:pt>
                <c:pt idx="249">
                  <c:v>-1.5777587890625E-2</c:v>
                </c:pt>
                <c:pt idx="250">
                  <c:v>-2.703857421875E-2</c:v>
                </c:pt>
                <c:pt idx="251">
                  <c:v>-1.52587890625E-4</c:v>
                </c:pt>
                <c:pt idx="252">
                  <c:v>1.885986328125E-2</c:v>
                </c:pt>
                <c:pt idx="253">
                  <c:v>2.6153564453125E-2</c:v>
                </c:pt>
                <c:pt idx="254">
                  <c:v>8.48388671875E-3</c:v>
                </c:pt>
                <c:pt idx="255">
                  <c:v>-2.50244140625E-2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40-407C-AE80-639DD3628BD3}"/>
            </c:ext>
          </c:extLst>
        </c:ser>
        <c:ser>
          <c:idx val="2"/>
          <c:order val="2"/>
          <c:tx>
            <c:strRef>
              <c:f>'OH UV New'!$D$14</c:f>
              <c:strCache>
                <c:ptCount val="1"/>
                <c:pt idx="0">
                  <c:v>6OH4Me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'OH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'OH UV New'!$D$15:$D$270</c:f>
              <c:numCache>
                <c:formatCode>General</c:formatCode>
                <c:ptCount val="256"/>
                <c:pt idx="0">
                  <c:v>2.4444580078125E-2</c:v>
                </c:pt>
                <c:pt idx="1">
                  <c:v>0.665863037109375</c:v>
                </c:pt>
                <c:pt idx="2">
                  <c:v>0.759002685546875</c:v>
                </c:pt>
                <c:pt idx="3">
                  <c:v>1.0777893066406301</c:v>
                </c:pt>
                <c:pt idx="4">
                  <c:v>1.03826904296875</c:v>
                </c:pt>
                <c:pt idx="5">
                  <c:v>1.14862060546875</c:v>
                </c:pt>
                <c:pt idx="6">
                  <c:v>1.29962158203125</c:v>
                </c:pt>
                <c:pt idx="7">
                  <c:v>1.0453796386718801</c:v>
                </c:pt>
                <c:pt idx="8">
                  <c:v>1.32025146484375</c:v>
                </c:pt>
                <c:pt idx="9">
                  <c:v>0.84794616699218806</c:v>
                </c:pt>
                <c:pt idx="10">
                  <c:v>0.87646484375</c:v>
                </c:pt>
                <c:pt idx="11">
                  <c:v>0.66334533691406306</c:v>
                </c:pt>
                <c:pt idx="12">
                  <c:v>0.682647705078125</c:v>
                </c:pt>
                <c:pt idx="13">
                  <c:v>0.54508972167968806</c:v>
                </c:pt>
                <c:pt idx="14">
                  <c:v>0.57684326171875</c:v>
                </c:pt>
                <c:pt idx="15">
                  <c:v>0.486343383789063</c:v>
                </c:pt>
                <c:pt idx="16">
                  <c:v>0.51911926269531306</c:v>
                </c:pt>
                <c:pt idx="17">
                  <c:v>0.4571533203125</c:v>
                </c:pt>
                <c:pt idx="18">
                  <c:v>0.473159790039063</c:v>
                </c:pt>
                <c:pt idx="19">
                  <c:v>0.430328369140625</c:v>
                </c:pt>
                <c:pt idx="20">
                  <c:v>0.421890258789063</c:v>
                </c:pt>
                <c:pt idx="21">
                  <c:v>0.389251708984375</c:v>
                </c:pt>
                <c:pt idx="22">
                  <c:v>0.385284423828125</c:v>
                </c:pt>
                <c:pt idx="23">
                  <c:v>0.358291625976563</c:v>
                </c:pt>
                <c:pt idx="24">
                  <c:v>0.355560302734375</c:v>
                </c:pt>
                <c:pt idx="25">
                  <c:v>0.328659057617188</c:v>
                </c:pt>
                <c:pt idx="26">
                  <c:v>0.331207275390625</c:v>
                </c:pt>
                <c:pt idx="27">
                  <c:v>0.312393188476563</c:v>
                </c:pt>
                <c:pt idx="28">
                  <c:v>0.332427978515625</c:v>
                </c:pt>
                <c:pt idx="29">
                  <c:v>0.30096435546875</c:v>
                </c:pt>
                <c:pt idx="30">
                  <c:v>0.298324584960938</c:v>
                </c:pt>
                <c:pt idx="31">
                  <c:v>0.262298583984375</c:v>
                </c:pt>
                <c:pt idx="32">
                  <c:v>0.259994506835938</c:v>
                </c:pt>
                <c:pt idx="33">
                  <c:v>0.244674682617188</c:v>
                </c:pt>
                <c:pt idx="34">
                  <c:v>0.251144409179688</c:v>
                </c:pt>
                <c:pt idx="35">
                  <c:v>0.245315551757813</c:v>
                </c:pt>
                <c:pt idx="36">
                  <c:v>0.248764038085938</c:v>
                </c:pt>
                <c:pt idx="37">
                  <c:v>0.235031127929688</c:v>
                </c:pt>
                <c:pt idx="38">
                  <c:v>0.229507446289063</c:v>
                </c:pt>
                <c:pt idx="39">
                  <c:v>0.2125244140625</c:v>
                </c:pt>
                <c:pt idx="40">
                  <c:v>0.206161499023438</c:v>
                </c:pt>
                <c:pt idx="41">
                  <c:v>0.18951416015625</c:v>
                </c:pt>
                <c:pt idx="42">
                  <c:v>0.187286376953125</c:v>
                </c:pt>
                <c:pt idx="43">
                  <c:v>0.1761474609375</c:v>
                </c:pt>
                <c:pt idx="44">
                  <c:v>0.1962890625</c:v>
                </c:pt>
                <c:pt idx="45">
                  <c:v>0.19134521484375</c:v>
                </c:pt>
                <c:pt idx="46">
                  <c:v>0.205123901367188</c:v>
                </c:pt>
                <c:pt idx="47">
                  <c:v>0.206619262695313</c:v>
                </c:pt>
                <c:pt idx="48">
                  <c:v>0.22613525390625</c:v>
                </c:pt>
                <c:pt idx="49">
                  <c:v>0.213729858398438</c:v>
                </c:pt>
                <c:pt idx="50">
                  <c:v>0.228347778320313</c:v>
                </c:pt>
                <c:pt idx="51">
                  <c:v>0.227310180664063</c:v>
                </c:pt>
                <c:pt idx="52">
                  <c:v>0.2427978515625</c:v>
                </c:pt>
                <c:pt idx="53">
                  <c:v>0.24822998046875</c:v>
                </c:pt>
                <c:pt idx="54">
                  <c:v>0.269973754882813</c:v>
                </c:pt>
                <c:pt idx="55">
                  <c:v>0.280990600585938</c:v>
                </c:pt>
                <c:pt idx="56">
                  <c:v>0.306564331054688</c:v>
                </c:pt>
                <c:pt idx="57">
                  <c:v>0.318328857421875</c:v>
                </c:pt>
                <c:pt idx="58">
                  <c:v>0.344451904296875</c:v>
                </c:pt>
                <c:pt idx="59">
                  <c:v>0.35589599609375</c:v>
                </c:pt>
                <c:pt idx="60">
                  <c:v>0.385986328125</c:v>
                </c:pt>
                <c:pt idx="61">
                  <c:v>0.40155029296875</c:v>
                </c:pt>
                <c:pt idx="62">
                  <c:v>0.442581176757813</c:v>
                </c:pt>
                <c:pt idx="63">
                  <c:v>0.463211059570313</c:v>
                </c:pt>
                <c:pt idx="64">
                  <c:v>0.513824462890625</c:v>
                </c:pt>
                <c:pt idx="65">
                  <c:v>0.52897644042968806</c:v>
                </c:pt>
                <c:pt idx="66">
                  <c:v>0.58306884765625</c:v>
                </c:pt>
                <c:pt idx="67">
                  <c:v>0.58549499511718806</c:v>
                </c:pt>
                <c:pt idx="68">
                  <c:v>0.6387939453125</c:v>
                </c:pt>
                <c:pt idx="69">
                  <c:v>0.62748718261718806</c:v>
                </c:pt>
                <c:pt idx="70">
                  <c:v>0.68243408203125</c:v>
                </c:pt>
                <c:pt idx="71">
                  <c:v>0.65863037109375</c:v>
                </c:pt>
                <c:pt idx="72">
                  <c:v>0.71044921875</c:v>
                </c:pt>
                <c:pt idx="73">
                  <c:v>0.67242431640625</c:v>
                </c:pt>
                <c:pt idx="74">
                  <c:v>0.71430969238281306</c:v>
                </c:pt>
                <c:pt idx="75">
                  <c:v>0.66737365722656306</c:v>
                </c:pt>
                <c:pt idx="76">
                  <c:v>0.69525146484375</c:v>
                </c:pt>
                <c:pt idx="77">
                  <c:v>0.643035888671875</c:v>
                </c:pt>
                <c:pt idx="78">
                  <c:v>0.66276550292968806</c:v>
                </c:pt>
                <c:pt idx="79">
                  <c:v>0.61187744140625</c:v>
                </c:pt>
                <c:pt idx="80">
                  <c:v>0.62347412109375</c:v>
                </c:pt>
                <c:pt idx="81">
                  <c:v>0.57637023925781306</c:v>
                </c:pt>
                <c:pt idx="82">
                  <c:v>0.58454895019531306</c:v>
                </c:pt>
                <c:pt idx="83">
                  <c:v>0.54661560058593806</c:v>
                </c:pt>
                <c:pt idx="84">
                  <c:v>0.55787658691406306</c:v>
                </c:pt>
                <c:pt idx="85">
                  <c:v>0.52857971191406306</c:v>
                </c:pt>
                <c:pt idx="86">
                  <c:v>0.541595458984375</c:v>
                </c:pt>
                <c:pt idx="87">
                  <c:v>0.51678466796875</c:v>
                </c:pt>
                <c:pt idx="88">
                  <c:v>0.534515380859375</c:v>
                </c:pt>
                <c:pt idx="89">
                  <c:v>0.50132751464843806</c:v>
                </c:pt>
                <c:pt idx="90">
                  <c:v>0.497909545898438</c:v>
                </c:pt>
                <c:pt idx="91">
                  <c:v>0.453933715820313</c:v>
                </c:pt>
                <c:pt idx="92">
                  <c:v>0.440399169921875</c:v>
                </c:pt>
                <c:pt idx="93">
                  <c:v>0.39813232421875</c:v>
                </c:pt>
                <c:pt idx="94">
                  <c:v>0.3729248046875</c:v>
                </c:pt>
                <c:pt idx="95">
                  <c:v>0.321060180664063</c:v>
                </c:pt>
                <c:pt idx="96">
                  <c:v>0.282394409179688</c:v>
                </c:pt>
                <c:pt idx="97">
                  <c:v>0.2388916015625</c:v>
                </c:pt>
                <c:pt idx="98">
                  <c:v>0.220703125</c:v>
                </c:pt>
                <c:pt idx="99">
                  <c:v>0.191741943359375</c:v>
                </c:pt>
                <c:pt idx="100">
                  <c:v>0.171737670898438</c:v>
                </c:pt>
                <c:pt idx="101">
                  <c:v>0.151199340820313</c:v>
                </c:pt>
                <c:pt idx="102">
                  <c:v>0.135452270507813</c:v>
                </c:pt>
                <c:pt idx="103">
                  <c:v>0.117691040039063</c:v>
                </c:pt>
                <c:pt idx="104">
                  <c:v>0.100540161132813</c:v>
                </c:pt>
                <c:pt idx="105">
                  <c:v>8.3709716796875E-2</c:v>
                </c:pt>
                <c:pt idx="106" formatCode="0.00E+00">
                  <c:v>8.04290771484375E-2</c:v>
                </c:pt>
                <c:pt idx="107" formatCode="0.00E+00">
                  <c:v>7.16705322265625E-2</c:v>
                </c:pt>
                <c:pt idx="108">
                  <c:v>5.877685546875E-2</c:v>
                </c:pt>
                <c:pt idx="109" formatCode="0.00E+00">
                  <c:v>5.74493408203125E-2</c:v>
                </c:pt>
                <c:pt idx="110">
                  <c:v>5.4656982421875E-2</c:v>
                </c:pt>
                <c:pt idx="111">
                  <c:v>5.1361083984375E-2</c:v>
                </c:pt>
                <c:pt idx="112" formatCode="0.00E+00">
                  <c:v>4.12445068359375E-2</c:v>
                </c:pt>
                <c:pt idx="113">
                  <c:v>4.400634765625E-2</c:v>
                </c:pt>
                <c:pt idx="114">
                  <c:v>4.248046875E-2</c:v>
                </c:pt>
                <c:pt idx="115" formatCode="0.00E+00">
                  <c:v>3.46832275390625E-2</c:v>
                </c:pt>
                <c:pt idx="116">
                  <c:v>4.0985107421875E-2</c:v>
                </c:pt>
                <c:pt idx="117">
                  <c:v>3.619384765625E-2</c:v>
                </c:pt>
                <c:pt idx="118" formatCode="0.00E+00">
                  <c:v>3.36761474609375E-2</c:v>
                </c:pt>
                <c:pt idx="119" formatCode="0.00E+00">
                  <c:v>3.29437255859375E-2</c:v>
                </c:pt>
                <c:pt idx="120">
                  <c:v>3.4393310546875E-2</c:v>
                </c:pt>
                <c:pt idx="121" formatCode="0.00E+00">
                  <c:v>2.70538330078125E-2</c:v>
                </c:pt>
                <c:pt idx="122">
                  <c:v>2.8594970703125E-2</c:v>
                </c:pt>
                <c:pt idx="123" formatCode="0.00E+00">
                  <c:v>2.66571044921875E-2</c:v>
                </c:pt>
                <c:pt idx="124" formatCode="0.00E+00">
                  <c:v>2.52838134765625E-2</c:v>
                </c:pt>
                <c:pt idx="125" formatCode="0.00E+00">
                  <c:v>2.35137939453125E-2</c:v>
                </c:pt>
                <c:pt idx="126">
                  <c:v>2.20947265625E-2</c:v>
                </c:pt>
                <c:pt idx="127" formatCode="0.00E+00">
                  <c:v>2.06451416015625E-2</c:v>
                </c:pt>
                <c:pt idx="128" formatCode="0.00E+00">
                  <c:v>1.86004638671875E-2</c:v>
                </c:pt>
                <c:pt idx="129" formatCode="0.00E+00">
                  <c:v>1.63726806640625E-2</c:v>
                </c:pt>
                <c:pt idx="130" formatCode="0.00E+00">
                  <c:v>1.48468017578125E-2</c:v>
                </c:pt>
                <c:pt idx="131" formatCode="0.00E+00">
                  <c:v>1.30767822265625E-2</c:v>
                </c:pt>
                <c:pt idx="132" formatCode="0.00E+00">
                  <c:v>7.6446533203125E-3</c:v>
                </c:pt>
                <c:pt idx="133">
                  <c:v>1.1016845703125E-2</c:v>
                </c:pt>
                <c:pt idx="134">
                  <c:v>1.2054443359375E-2</c:v>
                </c:pt>
                <c:pt idx="135">
                  <c:v>9.735107421875E-3</c:v>
                </c:pt>
                <c:pt idx="136">
                  <c:v>3.631591796875E-3</c:v>
                </c:pt>
                <c:pt idx="137" formatCode="0.00E+00">
                  <c:v>1.02691650390625E-2</c:v>
                </c:pt>
                <c:pt idx="138" formatCode="0.00E+00">
                  <c:v>6.8817138671875E-3</c:v>
                </c:pt>
                <c:pt idx="139" formatCode="0.00E+00">
                  <c:v>5.6915283203125E-3</c:v>
                </c:pt>
                <c:pt idx="140">
                  <c:v>1.28173828125E-3</c:v>
                </c:pt>
                <c:pt idx="141">
                  <c:v>4.180908203125E-3</c:v>
                </c:pt>
                <c:pt idx="142" formatCode="0.00E+00">
                  <c:v>1.9683837890625E-3</c:v>
                </c:pt>
                <c:pt idx="143" formatCode="0.00E+00">
                  <c:v>1.6021728515625E-3</c:v>
                </c:pt>
                <c:pt idx="144">
                  <c:v>9.46044921875E-4</c:v>
                </c:pt>
                <c:pt idx="145" formatCode="0.00E+00">
                  <c:v>1.6937255859375E-3</c:v>
                </c:pt>
                <c:pt idx="146">
                  <c:v>3.0517578125E-4</c:v>
                </c:pt>
                <c:pt idx="147">
                  <c:v>1.617431640625E-3</c:v>
                </c:pt>
                <c:pt idx="148" formatCode="0.00E+00">
                  <c:v>2.6397705078125E-3</c:v>
                </c:pt>
                <c:pt idx="149" formatCode="0.00E+00">
                  <c:v>-3.0059814453125E-3</c:v>
                </c:pt>
                <c:pt idx="150" formatCode="0.00E+00">
                  <c:v>-1.5411376953125E-3</c:v>
                </c:pt>
                <c:pt idx="151" formatCode="0.00E+00">
                  <c:v>-2.6092529296875E-3</c:v>
                </c:pt>
                <c:pt idx="152">
                  <c:v>-3.47900390625E-3</c:v>
                </c:pt>
                <c:pt idx="153">
                  <c:v>-1.0986328125E-3</c:v>
                </c:pt>
                <c:pt idx="154">
                  <c:v>-2.62451171875E-3</c:v>
                </c:pt>
                <c:pt idx="155">
                  <c:v>-3.326416015625E-3</c:v>
                </c:pt>
                <c:pt idx="156" formatCode="0.00E+00">
                  <c:v>-1.8157958984375E-3</c:v>
                </c:pt>
                <c:pt idx="157">
                  <c:v>-3.5400390625E-3</c:v>
                </c:pt>
                <c:pt idx="158" formatCode="0.00E+00">
                  <c:v>-4.4403076171875E-3</c:v>
                </c:pt>
                <c:pt idx="159" formatCode="0.00E+00">
                  <c:v>-4.0435791015625E-3</c:v>
                </c:pt>
                <c:pt idx="160">
                  <c:v>-2.716064453125E-3</c:v>
                </c:pt>
                <c:pt idx="161" formatCode="0.00E+00">
                  <c:v>-4.1656494140625E-3</c:v>
                </c:pt>
                <c:pt idx="162">
                  <c:v>-4.7607421875E-3</c:v>
                </c:pt>
                <c:pt idx="163">
                  <c:v>-4.150390625E-3</c:v>
                </c:pt>
                <c:pt idx="164" formatCode="0.00E+00">
                  <c:v>-4.2877197265625E-3</c:v>
                </c:pt>
                <c:pt idx="165" formatCode="0.00E+00">
                  <c:v>-5.8135986328125E-3</c:v>
                </c:pt>
                <c:pt idx="166">
                  <c:v>-6.53076171875E-3</c:v>
                </c:pt>
                <c:pt idx="167" formatCode="0.00E+00">
                  <c:v>-5.2642822265625E-3</c:v>
                </c:pt>
                <c:pt idx="168">
                  <c:v>-4.5166015625E-3</c:v>
                </c:pt>
                <c:pt idx="169" formatCode="0.00E+00">
                  <c:v>-4.3487548828125E-3</c:v>
                </c:pt>
                <c:pt idx="170" formatCode="0.00E+00">
                  <c:v>-5.8746337890625E-3</c:v>
                </c:pt>
                <c:pt idx="171">
                  <c:v>-3.2958984375E-3</c:v>
                </c:pt>
                <c:pt idx="172" formatCode="0.00E+00">
                  <c:v>-3.2196044921875E-3</c:v>
                </c:pt>
                <c:pt idx="173" formatCode="0.00E+00">
                  <c:v>-5.6304931640625E-3</c:v>
                </c:pt>
                <c:pt idx="174" formatCode="0.00E+00">
                  <c:v>-1.9378662109375E-3</c:v>
                </c:pt>
                <c:pt idx="175" formatCode="0.00E+00">
                  <c:v>-3.9520263671875E-3</c:v>
                </c:pt>
                <c:pt idx="176" formatCode="0.00E+00">
                  <c:v>-2.7618408203125E-3</c:v>
                </c:pt>
                <c:pt idx="177" formatCode="0.00E+00">
                  <c:v>-3.7384033203125E-3</c:v>
                </c:pt>
                <c:pt idx="178" formatCode="0.00E+00">
                  <c:v>-3.7994384765625E-3</c:v>
                </c:pt>
                <c:pt idx="179">
                  <c:v>-3.631591796875E-3</c:v>
                </c:pt>
                <c:pt idx="180" formatCode="0.00E+00">
                  <c:v>-5.5999755859375E-3</c:v>
                </c:pt>
                <c:pt idx="181">
                  <c:v>-3.23486328125E-3</c:v>
                </c:pt>
                <c:pt idx="182">
                  <c:v>-9.1552734375E-4</c:v>
                </c:pt>
                <c:pt idx="183" formatCode="0.00E+00">
                  <c:v>-4.5928955078125E-3</c:v>
                </c:pt>
                <c:pt idx="184" formatCode="0.00E+00">
                  <c:v>-6.1492919921875E-3</c:v>
                </c:pt>
                <c:pt idx="185">
                  <c:v>-2.593994140625E-3</c:v>
                </c:pt>
                <c:pt idx="186" formatCode="0.00E+00">
                  <c:v>-5.9051513671875E-3</c:v>
                </c:pt>
                <c:pt idx="187">
                  <c:v>-4.2724609375E-3</c:v>
                </c:pt>
                <c:pt idx="188" formatCode="0.00E+00">
                  <c:v>-2.9144287109375E-3</c:v>
                </c:pt>
                <c:pt idx="189" formatCode="0.00E+00">
                  <c:v>1.373291015625E-4</c:v>
                </c:pt>
                <c:pt idx="190" formatCode="0.00E+00">
                  <c:v>-3.509521484375E-4</c:v>
                </c:pt>
                <c:pt idx="191" formatCode="0.00E+00">
                  <c:v>-2.3040771484375E-3</c:v>
                </c:pt>
                <c:pt idx="192" formatCode="0.00E+00">
                  <c:v>-5.035400390625E-4</c:v>
                </c:pt>
                <c:pt idx="193" formatCode="0.00E+00">
                  <c:v>-3.3416748046875E-3</c:v>
                </c:pt>
                <c:pt idx="194">
                  <c:v>-5.340576171875E-3</c:v>
                </c:pt>
                <c:pt idx="195" formatCode="0.00E+00">
                  <c:v>-1.0528564453125E-3</c:v>
                </c:pt>
                <c:pt idx="196">
                  <c:v>-8.97216796875E-3</c:v>
                </c:pt>
                <c:pt idx="197">
                  <c:v>-1.129150390625E-3</c:v>
                </c:pt>
                <c:pt idx="198" formatCode="0.00E+00">
                  <c:v>-8.2855224609375E-3</c:v>
                </c:pt>
                <c:pt idx="199" formatCode="0.00E+00">
                  <c:v>-6.8206787109375E-3</c:v>
                </c:pt>
                <c:pt idx="200" formatCode="0.00E+00">
                  <c:v>-6.9732666015625E-3</c:v>
                </c:pt>
                <c:pt idx="201">
                  <c:v>2.13623046875E-4</c:v>
                </c:pt>
                <c:pt idx="202">
                  <c:v>-5.9814453125E-3</c:v>
                </c:pt>
                <c:pt idx="203">
                  <c:v>-6.7138671875E-3</c:v>
                </c:pt>
                <c:pt idx="204">
                  <c:v>-2.655029296875E-3</c:v>
                </c:pt>
                <c:pt idx="205" formatCode="0.00E+00">
                  <c:v>-4.1961669921875E-3</c:v>
                </c:pt>
                <c:pt idx="206">
                  <c:v>-4.45556640625E-3</c:v>
                </c:pt>
                <c:pt idx="207">
                  <c:v>-6.805419921875E-3</c:v>
                </c:pt>
                <c:pt idx="208">
                  <c:v>-4.241943359375E-3</c:v>
                </c:pt>
                <c:pt idx="209" formatCode="0.00E+00">
                  <c:v>-6.4239501953125E-3</c:v>
                </c:pt>
                <c:pt idx="210">
                  <c:v>-1.15966796875E-3</c:v>
                </c:pt>
                <c:pt idx="211">
                  <c:v>-6.439208984375E-3</c:v>
                </c:pt>
                <c:pt idx="212">
                  <c:v>-1.800537109375E-3</c:v>
                </c:pt>
                <c:pt idx="213">
                  <c:v>-5.615234375E-3</c:v>
                </c:pt>
                <c:pt idx="214" formatCode="0.00E+00">
                  <c:v>-7.1563720703125E-3</c:v>
                </c:pt>
                <c:pt idx="215" formatCode="0.00E+00">
                  <c:v>-2.4261474609375E-3</c:v>
                </c:pt>
                <c:pt idx="216">
                  <c:v>-6.103515625E-3</c:v>
                </c:pt>
                <c:pt idx="217" formatCode="0.00E+00">
                  <c:v>-1.678466796875E-4</c:v>
                </c:pt>
                <c:pt idx="218">
                  <c:v>-6.378173828125E-3</c:v>
                </c:pt>
                <c:pt idx="219" formatCode="0.00E+00">
                  <c:v>-1.05438232421875E-2</c:v>
                </c:pt>
                <c:pt idx="220">
                  <c:v>-1.165771484375E-2</c:v>
                </c:pt>
                <c:pt idx="221" formatCode="0.00E+00">
                  <c:v>-5.1727294921875E-3</c:v>
                </c:pt>
                <c:pt idx="222">
                  <c:v>-3.72314453125E-3</c:v>
                </c:pt>
                <c:pt idx="223">
                  <c:v>-3.72314453125E-3</c:v>
                </c:pt>
                <c:pt idx="224" formatCode="0.00E+00">
                  <c:v>-6.2103271484375E-3</c:v>
                </c:pt>
                <c:pt idx="225" formatCode="0.00E+00">
                  <c:v>-8.3160400390625E-3</c:v>
                </c:pt>
                <c:pt idx="226" formatCode="0.00E+00">
                  <c:v>-7.6141357421875E-3</c:v>
                </c:pt>
                <c:pt idx="227" formatCode="0.00E+00">
                  <c:v>-3.9215087890625E-3</c:v>
                </c:pt>
                <c:pt idx="228">
                  <c:v>-7.080078125E-3</c:v>
                </c:pt>
                <c:pt idx="229">
                  <c:v>1.617431640625E-3</c:v>
                </c:pt>
                <c:pt idx="230">
                  <c:v>-8.7890625E-3</c:v>
                </c:pt>
                <c:pt idx="231">
                  <c:v>-3.23486328125E-3</c:v>
                </c:pt>
                <c:pt idx="232">
                  <c:v>1.666259765625E-2</c:v>
                </c:pt>
                <c:pt idx="233" formatCode="0.00E+00">
                  <c:v>3.7384033203125E-3</c:v>
                </c:pt>
                <c:pt idx="234" formatCode="0.00E+00">
                  <c:v>-1.87835693359375E-2</c:v>
                </c:pt>
                <c:pt idx="235" formatCode="0.00E+00">
                  <c:v>-2.10723876953125E-2</c:v>
                </c:pt>
                <c:pt idx="236" formatCode="0.00E+00">
                  <c:v>2.3040771484375E-3</c:v>
                </c:pt>
                <c:pt idx="237" formatCode="0.00E+00">
                  <c:v>-4.0435791015625E-3</c:v>
                </c:pt>
                <c:pt idx="238">
                  <c:v>-1.20849609375E-2</c:v>
                </c:pt>
                <c:pt idx="239" formatCode="0.00E+00">
                  <c:v>1.983642578125E-4</c:v>
                </c:pt>
                <c:pt idx="240">
                  <c:v>-5.950927734375E-3</c:v>
                </c:pt>
                <c:pt idx="241" formatCode="0.00E+00">
                  <c:v>-9.307861328125E-4</c:v>
                </c:pt>
                <c:pt idx="242">
                  <c:v>-9.3994140625E-3</c:v>
                </c:pt>
                <c:pt idx="243">
                  <c:v>-6.591796875E-3</c:v>
                </c:pt>
                <c:pt idx="244" formatCode="0.00E+00">
                  <c:v>1.6326904296875E-3</c:v>
                </c:pt>
                <c:pt idx="245" formatCode="0.00E+00">
                  <c:v>-1.32598876953125E-2</c:v>
                </c:pt>
                <c:pt idx="246">
                  <c:v>4.638671875E-3</c:v>
                </c:pt>
                <c:pt idx="247">
                  <c:v>-1.3092041015625E-2</c:v>
                </c:pt>
                <c:pt idx="248">
                  <c:v>2.130126953125E-2</c:v>
                </c:pt>
                <c:pt idx="249" formatCode="0.00E+00">
                  <c:v>-1.92718505859375E-2</c:v>
                </c:pt>
                <c:pt idx="250">
                  <c:v>-3.2379150390625E-2</c:v>
                </c:pt>
                <c:pt idx="251">
                  <c:v>-7.32421875E-4</c:v>
                </c:pt>
                <c:pt idx="252" formatCode="0.00E+00">
                  <c:v>2.15301513671875E-2</c:v>
                </c:pt>
                <c:pt idx="253">
                  <c:v>2.89306640625E-2</c:v>
                </c:pt>
                <c:pt idx="254">
                  <c:v>8.36181640625E-3</c:v>
                </c:pt>
                <c:pt idx="255" formatCode="0.00E+00">
                  <c:v>-3.01971435546875E-2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40-407C-AE80-639DD3628BD3}"/>
            </c:ext>
          </c:extLst>
        </c:ser>
        <c:ser>
          <c:idx val="3"/>
          <c:order val="3"/>
          <c:tx>
            <c:strRef>
              <c:f>'OH UV New'!$E$14</c:f>
              <c:strCache>
                <c:ptCount val="1"/>
                <c:pt idx="0">
                  <c:v>6OH7Me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'OH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'OH UV New'!$E$15:$E$270</c:f>
              <c:numCache>
                <c:formatCode>General</c:formatCode>
                <c:ptCount val="256"/>
                <c:pt idx="0">
                  <c:v>-1.2822182144165001E-2</c:v>
                </c:pt>
                <c:pt idx="1">
                  <c:v>0.38986730111694301</c:v>
                </c:pt>
                <c:pt idx="2">
                  <c:v>0.589130449615479</c:v>
                </c:pt>
                <c:pt idx="3">
                  <c:v>0.63501450282287597</c:v>
                </c:pt>
                <c:pt idx="4">
                  <c:v>0.57756717938232405</c:v>
                </c:pt>
                <c:pt idx="5">
                  <c:v>0.48318334043884298</c:v>
                </c:pt>
                <c:pt idx="6">
                  <c:v>0.38670224578857398</c:v>
                </c:pt>
                <c:pt idx="7">
                  <c:v>0.340940390487671</c:v>
                </c:pt>
                <c:pt idx="8">
                  <c:v>0.26980398701477099</c:v>
                </c:pt>
                <c:pt idx="9">
                  <c:v>0.255247381027222</c:v>
                </c:pt>
                <c:pt idx="10">
                  <c:v>0.21884879814147901</c:v>
                </c:pt>
                <c:pt idx="11">
                  <c:v>0.20118052523803701</c:v>
                </c:pt>
                <c:pt idx="12">
                  <c:v>0.17998985357666</c:v>
                </c:pt>
                <c:pt idx="13">
                  <c:v>0.170073037765503</c:v>
                </c:pt>
                <c:pt idx="14">
                  <c:v>0.16013977418518099</c:v>
                </c:pt>
                <c:pt idx="15">
                  <c:v>0.153875882400513</c:v>
                </c:pt>
                <c:pt idx="16">
                  <c:v>0.149538757598877</c:v>
                </c:pt>
                <c:pt idx="17">
                  <c:v>0.14921297286987301</c:v>
                </c:pt>
                <c:pt idx="18">
                  <c:v>0.14649763774108901</c:v>
                </c:pt>
                <c:pt idx="19">
                  <c:v>0.144660970184326</c:v>
                </c:pt>
                <c:pt idx="20">
                  <c:v>0.14226243626403801</c:v>
                </c:pt>
                <c:pt idx="21">
                  <c:v>0.14285250823974599</c:v>
                </c:pt>
                <c:pt idx="22">
                  <c:v>0.14094351013183601</c:v>
                </c:pt>
                <c:pt idx="23">
                  <c:v>0.13861849575805699</c:v>
                </c:pt>
                <c:pt idx="24">
                  <c:v>0.13897010810852101</c:v>
                </c:pt>
                <c:pt idx="25">
                  <c:v>0.142647208374023</c:v>
                </c:pt>
                <c:pt idx="26">
                  <c:v>0.14465126005554199</c:v>
                </c:pt>
                <c:pt idx="27">
                  <c:v>0.145605428833008</c:v>
                </c:pt>
                <c:pt idx="28">
                  <c:v>0.142377900924683</c:v>
                </c:pt>
                <c:pt idx="29">
                  <c:v>0.13674093997192399</c:v>
                </c:pt>
                <c:pt idx="30">
                  <c:v>0.128730942443848</c:v>
                </c:pt>
                <c:pt idx="31">
                  <c:v>0.120830002212524</c:v>
                </c:pt>
                <c:pt idx="32">
                  <c:v>0.11711346693420401</c:v>
                </c:pt>
                <c:pt idx="33">
                  <c:v>0.11903679904174801</c:v>
                </c:pt>
                <c:pt idx="34">
                  <c:v>0.121806035293579</c:v>
                </c:pt>
                <c:pt idx="35">
                  <c:v>0.124586567001343</c:v>
                </c:pt>
                <c:pt idx="36">
                  <c:v>0.123989427108765</c:v>
                </c:pt>
                <c:pt idx="37">
                  <c:v>0.11986896368408199</c:v>
                </c:pt>
                <c:pt idx="38">
                  <c:v>0.11145834077453599</c:v>
                </c:pt>
                <c:pt idx="39">
                  <c:v>0.102622652023315</c:v>
                </c:pt>
                <c:pt idx="40" formatCode="0.00E+00">
                  <c:v>9.5339659103393606E-2</c:v>
                </c:pt>
                <c:pt idx="41" formatCode="0.00E+00">
                  <c:v>9.0885484313964801E-2</c:v>
                </c:pt>
                <c:pt idx="42" formatCode="0.00E+00">
                  <c:v>8.7781017425537095E-2</c:v>
                </c:pt>
                <c:pt idx="43" formatCode="0.00E+00">
                  <c:v>8.8192343765258793E-2</c:v>
                </c:pt>
                <c:pt idx="44" formatCode="0.00E+00">
                  <c:v>9.1267151824951195E-2</c:v>
                </c:pt>
                <c:pt idx="45" formatCode="0.00E+00">
                  <c:v>9.6425806365966801E-2</c:v>
                </c:pt>
                <c:pt idx="46">
                  <c:v>0.10225135519409199</c:v>
                </c:pt>
                <c:pt idx="47">
                  <c:v>0.111079909973145</c:v>
                </c:pt>
                <c:pt idx="48">
                  <c:v>0.119305115661621</c:v>
                </c:pt>
                <c:pt idx="49">
                  <c:v>0.12688932073974599</c:v>
                </c:pt>
                <c:pt idx="50">
                  <c:v>0.13262582702636699</c:v>
                </c:pt>
                <c:pt idx="51">
                  <c:v>0.138277782531738</c:v>
                </c:pt>
                <c:pt idx="52">
                  <c:v>0.14349826483154299</c:v>
                </c:pt>
                <c:pt idx="53">
                  <c:v>0.15056789913940399</c:v>
                </c:pt>
                <c:pt idx="54">
                  <c:v>0.159410061309814</c:v>
                </c:pt>
                <c:pt idx="55">
                  <c:v>0.16989706645202601</c:v>
                </c:pt>
                <c:pt idx="56">
                  <c:v>0.17863195481872601</c:v>
                </c:pt>
                <c:pt idx="57">
                  <c:v>0.18709535591125501</c:v>
                </c:pt>
                <c:pt idx="58">
                  <c:v>0.19493493077087401</c:v>
                </c:pt>
                <c:pt idx="59">
                  <c:v>0.204891115539551</c:v>
                </c:pt>
                <c:pt idx="60">
                  <c:v>0.21622435510253901</c:v>
                </c:pt>
                <c:pt idx="61">
                  <c:v>0.231971013336182</c:v>
                </c:pt>
                <c:pt idx="62">
                  <c:v>0.25028418411254899</c:v>
                </c:pt>
                <c:pt idx="63">
                  <c:v>0.272279145080566</c:v>
                </c:pt>
                <c:pt idx="64">
                  <c:v>0.29034910025024402</c:v>
                </c:pt>
                <c:pt idx="65">
                  <c:v>0.30810185787963901</c:v>
                </c:pt>
                <c:pt idx="66">
                  <c:v>0.32166888945007299</c:v>
                </c:pt>
                <c:pt idx="67">
                  <c:v>0.33494567404174802</c:v>
                </c:pt>
                <c:pt idx="68">
                  <c:v>0.34449502423095701</c:v>
                </c:pt>
                <c:pt idx="69">
                  <c:v>0.35580197378540002</c:v>
                </c:pt>
                <c:pt idx="70">
                  <c:v>0.36479454386901899</c:v>
                </c:pt>
                <c:pt idx="71">
                  <c:v>0.376502052749634</c:v>
                </c:pt>
                <c:pt idx="72">
                  <c:v>0.38158520608520502</c:v>
                </c:pt>
                <c:pt idx="73">
                  <c:v>0.38671050270080598</c:v>
                </c:pt>
                <c:pt idx="74">
                  <c:v>0.38539329400634798</c:v>
                </c:pt>
                <c:pt idx="75">
                  <c:v>0.38345278752136203</c:v>
                </c:pt>
                <c:pt idx="76">
                  <c:v>0.37623862422180199</c:v>
                </c:pt>
                <c:pt idx="77">
                  <c:v>0.37073443441772502</c:v>
                </c:pt>
                <c:pt idx="78">
                  <c:v>0.361896896118164</c:v>
                </c:pt>
                <c:pt idx="79">
                  <c:v>0.35630300321960501</c:v>
                </c:pt>
                <c:pt idx="80">
                  <c:v>0.34765174085998501</c:v>
                </c:pt>
                <c:pt idx="81">
                  <c:v>0.34090392796325703</c:v>
                </c:pt>
                <c:pt idx="82">
                  <c:v>0.33418293351745598</c:v>
                </c:pt>
                <c:pt idx="83">
                  <c:v>0.333491136383057</c:v>
                </c:pt>
                <c:pt idx="84">
                  <c:v>0.331050789459228</c:v>
                </c:pt>
                <c:pt idx="85">
                  <c:v>0.33320036096191402</c:v>
                </c:pt>
                <c:pt idx="86">
                  <c:v>0.33473290992736798</c:v>
                </c:pt>
                <c:pt idx="87">
                  <c:v>0.33595466871643098</c:v>
                </c:pt>
                <c:pt idx="88">
                  <c:v>0.331490387466431</c:v>
                </c:pt>
                <c:pt idx="89">
                  <c:v>0.323773411239624</c:v>
                </c:pt>
                <c:pt idx="90">
                  <c:v>0.31161071530151402</c:v>
                </c:pt>
                <c:pt idx="91">
                  <c:v>0.29686248289489697</c:v>
                </c:pt>
                <c:pt idx="92">
                  <c:v>0.27356491145324702</c:v>
                </c:pt>
                <c:pt idx="93">
                  <c:v>0.246682651107788</c:v>
                </c:pt>
                <c:pt idx="94">
                  <c:v>0.21429587068176301</c:v>
                </c:pt>
                <c:pt idx="95">
                  <c:v>0.17820028344726599</c:v>
                </c:pt>
                <c:pt idx="96">
                  <c:v>0.14317413148498501</c:v>
                </c:pt>
                <c:pt idx="97">
                  <c:v>0.11278281555175799</c:v>
                </c:pt>
                <c:pt idx="98" formatCode="0.00E+00">
                  <c:v>8.7700694183349595E-2</c:v>
                </c:pt>
                <c:pt idx="99">
                  <c:v>6.9588859954834006E-2</c:v>
                </c:pt>
                <c:pt idx="100" formatCode="0.00E+00">
                  <c:v>5.5834297393798797E-2</c:v>
                </c:pt>
                <c:pt idx="101" formatCode="0.00E+00">
                  <c:v>4.5739462554931602E-2</c:v>
                </c:pt>
                <c:pt idx="102" formatCode="0.00E+00">
                  <c:v>3.6913616043090798E-2</c:v>
                </c:pt>
                <c:pt idx="103" formatCode="0.00E+00">
                  <c:v>2.8872440414428699E-2</c:v>
                </c:pt>
                <c:pt idx="104" formatCode="0.00E+00">
                  <c:v>2.3069482498168901E-2</c:v>
                </c:pt>
                <c:pt idx="105" formatCode="0.00E+00">
                  <c:v>1.88830298309326E-2</c:v>
                </c:pt>
                <c:pt idx="106" formatCode="0.00E+00">
                  <c:v>1.5686217636108401E-2</c:v>
                </c:pt>
                <c:pt idx="107" formatCode="0.00E+00">
                  <c:v>1.34950973510742E-2</c:v>
                </c:pt>
                <c:pt idx="108" formatCode="0.00E+00">
                  <c:v>1.17921917724609E-2</c:v>
                </c:pt>
                <c:pt idx="109" formatCode="0.00E+00">
                  <c:v>1.1066574325561501E-2</c:v>
                </c:pt>
                <c:pt idx="110" formatCode="0.00E+00">
                  <c:v>1.05280915374756E-2</c:v>
                </c:pt>
                <c:pt idx="111" formatCode="0.00E+00">
                  <c:v>1.0069007217407199E-2</c:v>
                </c:pt>
                <c:pt idx="112" formatCode="0.00E+00">
                  <c:v>9.9140414886474595E-3</c:v>
                </c:pt>
                <c:pt idx="113" formatCode="0.00E+00">
                  <c:v>1.05712917022705E-2</c:v>
                </c:pt>
                <c:pt idx="114" formatCode="0.00E+00">
                  <c:v>1.11324975128174E-2</c:v>
                </c:pt>
                <c:pt idx="115" formatCode="0.00E+00">
                  <c:v>1.1526649475097701E-2</c:v>
                </c:pt>
                <c:pt idx="116" formatCode="0.00E+00">
                  <c:v>1.16817473144531E-2</c:v>
                </c:pt>
                <c:pt idx="117" formatCode="0.00E+00">
                  <c:v>1.24065720977783E-2</c:v>
                </c:pt>
                <c:pt idx="118" formatCode="0.00E+00">
                  <c:v>1.2482205413818399E-2</c:v>
                </c:pt>
                <c:pt idx="119" formatCode="0.00E+00">
                  <c:v>1.22239952545166E-2</c:v>
                </c:pt>
                <c:pt idx="120">
                  <c:v>1.1927869354248E-2</c:v>
                </c:pt>
                <c:pt idx="121" formatCode="0.00E+00">
                  <c:v>1.21258370819092E-2</c:v>
                </c:pt>
                <c:pt idx="122" formatCode="0.00E+00">
                  <c:v>1.20914222717285E-2</c:v>
                </c:pt>
                <c:pt idx="123" formatCode="0.00E+00">
                  <c:v>1.18067239379883E-2</c:v>
                </c:pt>
                <c:pt idx="124" formatCode="0.00E+00">
                  <c:v>1.1605915832519499E-2</c:v>
                </c:pt>
                <c:pt idx="125" formatCode="0.00E+00">
                  <c:v>1.20461743927002E-2</c:v>
                </c:pt>
                <c:pt idx="126" formatCode="0.00E+00">
                  <c:v>1.1810224868774401E-2</c:v>
                </c:pt>
                <c:pt idx="127">
                  <c:v>1.1830437789917001E-2</c:v>
                </c:pt>
                <c:pt idx="128" formatCode="0.00E+00">
                  <c:v>1.09548748168945E-2</c:v>
                </c:pt>
                <c:pt idx="129" formatCode="0.00E+00">
                  <c:v>1.00678182220459E-2</c:v>
                </c:pt>
                <c:pt idx="130" formatCode="0.00E+00">
                  <c:v>9.1896130371093704E-3</c:v>
                </c:pt>
                <c:pt idx="131" formatCode="0.00E+00">
                  <c:v>8.8630356445312496E-3</c:v>
                </c:pt>
                <c:pt idx="132" formatCode="0.00E+00">
                  <c:v>9.1461486511230494E-3</c:v>
                </c:pt>
                <c:pt idx="133" formatCode="0.00E+00">
                  <c:v>9.3671696777343806E-3</c:v>
                </c:pt>
                <c:pt idx="134" formatCode="0.00E+00">
                  <c:v>1.0080765060424801E-2</c:v>
                </c:pt>
                <c:pt idx="135" formatCode="0.00E+00">
                  <c:v>1.14843740844727E-2</c:v>
                </c:pt>
                <c:pt idx="136" formatCode="0.00E+00">
                  <c:v>1.14887997894287E-2</c:v>
                </c:pt>
                <c:pt idx="137">
                  <c:v>1.1047220123291001E-2</c:v>
                </c:pt>
                <c:pt idx="138">
                  <c:v>1.0434887512206999E-2</c:v>
                </c:pt>
                <c:pt idx="139" formatCode="0.00E+00">
                  <c:v>1.02411473236084E-2</c:v>
                </c:pt>
                <c:pt idx="140">
                  <c:v>1.0283620880126999E-2</c:v>
                </c:pt>
                <c:pt idx="141" formatCode="0.00E+00">
                  <c:v>9.9894105834960906E-3</c:v>
                </c:pt>
                <c:pt idx="142" formatCode="0.00E+00">
                  <c:v>1.04564215393066E-2</c:v>
                </c:pt>
                <c:pt idx="143" formatCode="0.00E+00">
                  <c:v>1.1421819717407199E-2</c:v>
                </c:pt>
                <c:pt idx="144" formatCode="0.00E+00">
                  <c:v>1.1786973403930701E-2</c:v>
                </c:pt>
                <c:pt idx="145" formatCode="0.00E+00">
                  <c:v>1.2392304153442399E-2</c:v>
                </c:pt>
                <c:pt idx="146">
                  <c:v>1.2859711441040001E-2</c:v>
                </c:pt>
                <c:pt idx="147" formatCode="0.00E+00">
                  <c:v>1.33088214111328E-2</c:v>
                </c:pt>
                <c:pt idx="148" formatCode="0.00E+00">
                  <c:v>1.3373159271240199E-2</c:v>
                </c:pt>
                <c:pt idx="149" formatCode="0.00E+00">
                  <c:v>1.27962322998047E-2</c:v>
                </c:pt>
                <c:pt idx="150" formatCode="0.00E+00">
                  <c:v>1.2407695037841801E-2</c:v>
                </c:pt>
                <c:pt idx="151" formatCode="0.00E+00">
                  <c:v>1.1995774200439501E-2</c:v>
                </c:pt>
                <c:pt idx="152" formatCode="0.00E+00">
                  <c:v>1.1795525756835901E-2</c:v>
                </c:pt>
                <c:pt idx="153" formatCode="0.00E+00">
                  <c:v>1.17084999542236E-2</c:v>
                </c:pt>
                <c:pt idx="154" formatCode="0.00E+00">
                  <c:v>1.1732147323608401E-2</c:v>
                </c:pt>
                <c:pt idx="155" formatCode="0.00E+00">
                  <c:v>1.1863939346313499E-2</c:v>
                </c:pt>
                <c:pt idx="156">
                  <c:v>-1.15966796875E-3</c:v>
                </c:pt>
                <c:pt idx="157">
                  <c:v>-1.251220703125E-3</c:v>
                </c:pt>
                <c:pt idx="158">
                  <c:v>-1.220703125E-3</c:v>
                </c:pt>
                <c:pt idx="159" formatCode="0.00E+00">
                  <c:v>-9.002685546875E-4</c:v>
                </c:pt>
                <c:pt idx="160" formatCode="0.00E+00">
                  <c:v>-9.918212890625E-4</c:v>
                </c:pt>
                <c:pt idx="161" formatCode="0.00E+00">
                  <c:v>-8.392333984375E-4</c:v>
                </c:pt>
                <c:pt idx="162" formatCode="0.00E+00">
                  <c:v>-1.1138916015625E-3</c:v>
                </c:pt>
                <c:pt idx="163" formatCode="0.00E+00">
                  <c:v>-9.307861328125E-4</c:v>
                </c:pt>
                <c:pt idx="164">
                  <c:v>-7.9345703125E-4</c:v>
                </c:pt>
                <c:pt idx="165" formatCode="0.00E+00">
                  <c:v>-7.476806640625E-4</c:v>
                </c:pt>
                <c:pt idx="166">
                  <c:v>-7.32421875E-4</c:v>
                </c:pt>
                <c:pt idx="167" formatCode="0.00E+00">
                  <c:v>-7.781982421875E-4</c:v>
                </c:pt>
                <c:pt idx="168" formatCode="0.00E+00">
                  <c:v>-5.340576171875E-4</c:v>
                </c:pt>
                <c:pt idx="169" formatCode="0.00E+00">
                  <c:v>-3.204345703125E-4</c:v>
                </c:pt>
                <c:pt idx="170" formatCode="0.00E+00">
                  <c:v>-7.476806640625E-4</c:v>
                </c:pt>
                <c:pt idx="171">
                  <c:v>-3.662109375E-4</c:v>
                </c:pt>
                <c:pt idx="172" formatCode="0.00E+00">
                  <c:v>-5.035400390625E-4</c:v>
                </c:pt>
                <c:pt idx="173" formatCode="0.00E+00">
                  <c:v>-5.645751953125E-4</c:v>
                </c:pt>
                <c:pt idx="174" formatCode="0.00E+00">
                  <c:v>-4.119873046875E-4</c:v>
                </c:pt>
                <c:pt idx="175" formatCode="0.00E+00">
                  <c:v>-6.561279296875E-4</c:v>
                </c:pt>
                <c:pt idx="176">
                  <c:v>-5.79833984375E-4</c:v>
                </c:pt>
                <c:pt idx="177" formatCode="0.00E+00">
                  <c:v>-4.730224609375E-4</c:v>
                </c:pt>
                <c:pt idx="178" formatCode="0.00E+00">
                  <c:v>-6.561279296875E-4</c:v>
                </c:pt>
                <c:pt idx="179">
                  <c:v>-4.57763671875E-4</c:v>
                </c:pt>
                <c:pt idx="180">
                  <c:v>-6.40869140625E-4</c:v>
                </c:pt>
                <c:pt idx="181">
                  <c:v>-3.0517578125E-4</c:v>
                </c:pt>
                <c:pt idx="182" formatCode="0.00E+00">
                  <c:v>-4.425048828125E-4</c:v>
                </c:pt>
                <c:pt idx="183">
                  <c:v>-3.662109375E-4</c:v>
                </c:pt>
                <c:pt idx="184" formatCode="0.00E+00">
                  <c:v>-4.730224609375E-4</c:v>
                </c:pt>
                <c:pt idx="185">
                  <c:v>-2.44140625E-4</c:v>
                </c:pt>
                <c:pt idx="186" formatCode="0.00E+00">
                  <c:v>-5.645751953125E-4</c:v>
                </c:pt>
                <c:pt idx="187" formatCode="0.00E+00">
                  <c:v>-3.204345703125E-4</c:v>
                </c:pt>
                <c:pt idx="188" formatCode="0.00E+00">
                  <c:v>-5.035400390625E-4</c:v>
                </c:pt>
                <c:pt idx="189" formatCode="0.00E+00">
                  <c:v>-3.814697265625E-4</c:v>
                </c:pt>
                <c:pt idx="190" formatCode="0.00E+00">
                  <c:v>-4.425048828125E-4</c:v>
                </c:pt>
                <c:pt idx="191">
                  <c:v>0</c:v>
                </c:pt>
                <c:pt idx="192">
                  <c:v>5.79833984375E-4</c:v>
                </c:pt>
                <c:pt idx="193" formatCode="0.00E+00">
                  <c:v>8.697509765625E-4</c:v>
                </c:pt>
                <c:pt idx="194">
                  <c:v>1.46484375E-3</c:v>
                </c:pt>
                <c:pt idx="195" formatCode="0.00E+00">
                  <c:v>1.7242431640625E-3</c:v>
                </c:pt>
                <c:pt idx="196">
                  <c:v>2.044677734375E-3</c:v>
                </c:pt>
                <c:pt idx="197">
                  <c:v>1.220703125E-3</c:v>
                </c:pt>
                <c:pt idx="198" formatCode="0.00E+00">
                  <c:v>8.392333984375E-4</c:v>
                </c:pt>
                <c:pt idx="199" formatCode="0.00E+00">
                  <c:v>2.593994140625E-4</c:v>
                </c:pt>
                <c:pt idx="200" formatCode="0.00E+00">
                  <c:v>-8.087158203125E-4</c:v>
                </c:pt>
                <c:pt idx="201">
                  <c:v>-5.4931640625E-4</c:v>
                </c:pt>
                <c:pt idx="202" formatCode="0.00E+00">
                  <c:v>-7.476806640625E-4</c:v>
                </c:pt>
                <c:pt idx="203" formatCode="0.00E+00">
                  <c:v>-7.171630859375E-4</c:v>
                </c:pt>
                <c:pt idx="204" formatCode="0.00E+00">
                  <c:v>-5.645751953125E-4</c:v>
                </c:pt>
                <c:pt idx="205">
                  <c:v>-5.4931640625E-4</c:v>
                </c:pt>
                <c:pt idx="206" formatCode="0.00E+00">
                  <c:v>-7.171630859375E-4</c:v>
                </c:pt>
                <c:pt idx="207" formatCode="0.00E+00">
                  <c:v>-9.307861328125E-4</c:v>
                </c:pt>
                <c:pt idx="208" formatCode="0.00E+00">
                  <c:v>-1.2664794921875E-3</c:v>
                </c:pt>
                <c:pt idx="209" formatCode="0.00E+00">
                  <c:v>-2.899169921875E-4</c:v>
                </c:pt>
                <c:pt idx="210" formatCode="0.00E+00">
                  <c:v>-3.204345703125E-4</c:v>
                </c:pt>
                <c:pt idx="211" formatCode="0.00E+00">
                  <c:v>-9.002685546875E-4</c:v>
                </c:pt>
                <c:pt idx="212">
                  <c:v>-2.13623046875E-4</c:v>
                </c:pt>
                <c:pt idx="213" formatCode="0.00E+00">
                  <c:v>-6.561279296875E-4</c:v>
                </c:pt>
                <c:pt idx="214">
                  <c:v>-6.103515625E-4</c:v>
                </c:pt>
                <c:pt idx="215">
                  <c:v>2.44140625E-4</c:v>
                </c:pt>
                <c:pt idx="216">
                  <c:v>0</c:v>
                </c:pt>
                <c:pt idx="217">
                  <c:v>3.96728515625E-4</c:v>
                </c:pt>
                <c:pt idx="218" formatCode="0.00E+00">
                  <c:v>3.204345703125E-4</c:v>
                </c:pt>
                <c:pt idx="219" formatCode="0.00E+00">
                  <c:v>-5.645751953125E-4</c:v>
                </c:pt>
                <c:pt idx="220" formatCode="0.00E+00">
                  <c:v>-4.57763671875E-5</c:v>
                </c:pt>
                <c:pt idx="221" formatCode="0.00E+00">
                  <c:v>-4.730224609375E-4</c:v>
                </c:pt>
                <c:pt idx="222">
                  <c:v>3.35693359375E-4</c:v>
                </c:pt>
                <c:pt idx="223" formatCode="0.00E+00">
                  <c:v>-1.52587890625E-5</c:v>
                </c:pt>
                <c:pt idx="224" formatCode="0.00E+00">
                  <c:v>-3.509521484375E-4</c:v>
                </c:pt>
                <c:pt idx="225" formatCode="0.00E+00">
                  <c:v>-7.62939453125E-5</c:v>
                </c:pt>
                <c:pt idx="226" formatCode="0.00E+00">
                  <c:v>-4.425048828125E-4</c:v>
                </c:pt>
                <c:pt idx="227" formatCode="0.00E+00">
                  <c:v>2.593994140625E-4</c:v>
                </c:pt>
                <c:pt idx="228" formatCode="0.00E+00">
                  <c:v>-2.593994140625E-4</c:v>
                </c:pt>
                <c:pt idx="229" formatCode="0.00E+00">
                  <c:v>5.340576171875E-4</c:v>
                </c:pt>
                <c:pt idx="230">
                  <c:v>-4.8828125E-4</c:v>
                </c:pt>
                <c:pt idx="231">
                  <c:v>-9.1552734375E-4</c:v>
                </c:pt>
                <c:pt idx="232" formatCode="0.00E+00">
                  <c:v>8.087158203125E-4</c:v>
                </c:pt>
                <c:pt idx="233" formatCode="0.00E+00">
                  <c:v>-3.1585693359375E-3</c:v>
                </c:pt>
                <c:pt idx="234" formatCode="0.00E+00">
                  <c:v>-1.373291015625E-4</c:v>
                </c:pt>
                <c:pt idx="235" formatCode="0.00E+00">
                  <c:v>-3.9215087890625E-3</c:v>
                </c:pt>
                <c:pt idx="236" formatCode="0.00E+00">
                  <c:v>2.593994140625E-4</c:v>
                </c:pt>
                <c:pt idx="237" formatCode="0.00E+00">
                  <c:v>6.866455078125E-4</c:v>
                </c:pt>
                <c:pt idx="238" formatCode="0.00E+00">
                  <c:v>-5.645751953125E-4</c:v>
                </c:pt>
                <c:pt idx="239">
                  <c:v>1.0986328125E-3</c:v>
                </c:pt>
                <c:pt idx="240" formatCode="0.00E+00">
                  <c:v>1.373291015625E-4</c:v>
                </c:pt>
                <c:pt idx="241" formatCode="0.00E+00">
                  <c:v>1.0528564453125E-3</c:v>
                </c:pt>
                <c:pt idx="242" formatCode="0.00E+00">
                  <c:v>-1.373291015625E-4</c:v>
                </c:pt>
                <c:pt idx="243">
                  <c:v>2.13623046875E-4</c:v>
                </c:pt>
                <c:pt idx="244" formatCode="0.00E+00">
                  <c:v>9.002685546875E-4</c:v>
                </c:pt>
                <c:pt idx="245">
                  <c:v>-2.74658203125E-4</c:v>
                </c:pt>
                <c:pt idx="246" formatCode="0.00E+00">
                  <c:v>2.0904541015625E-3</c:v>
                </c:pt>
                <c:pt idx="247" formatCode="0.00E+00">
                  <c:v>-1.9683837890625E-3</c:v>
                </c:pt>
                <c:pt idx="248">
                  <c:v>1.220703125E-3</c:v>
                </c:pt>
                <c:pt idx="249" formatCode="0.00E+00">
                  <c:v>2.9144287109375E-3</c:v>
                </c:pt>
                <c:pt idx="250">
                  <c:v>-2.471923828125E-3</c:v>
                </c:pt>
                <c:pt idx="251">
                  <c:v>-3.082275390625E-3</c:v>
                </c:pt>
                <c:pt idx="252" formatCode="0.00E+00">
                  <c:v>-4.119873046875E-4</c:v>
                </c:pt>
                <c:pt idx="253" formatCode="0.00E+00">
                  <c:v>3.2806396484375E-3</c:v>
                </c:pt>
                <c:pt idx="254">
                  <c:v>4.94384765625E-3</c:v>
                </c:pt>
                <c:pt idx="255" formatCode="0.00E+00">
                  <c:v>2.4871826171875E-3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F40-407C-AE80-639DD3628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647936"/>
        <c:axId val="459905928"/>
      </c:scatterChart>
      <c:valAx>
        <c:axId val="459647936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05928"/>
        <c:crosses val="autoZero"/>
        <c:crossBetween val="midCat"/>
      </c:valAx>
      <c:valAx>
        <c:axId val="4599059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7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Absorbance</a:t>
            </a:r>
            <a:r>
              <a:rPr lang="en-US" baseline="0"/>
              <a:t> Spectra of OH Substituted Aurones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'OH UV New'!$B$14</c:f>
              <c:strCache>
                <c:ptCount val="1"/>
                <c:pt idx="0">
                  <c:v>4OH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'OH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'OH UV New'!$B$15:$B$270</c:f>
              <c:numCache>
                <c:formatCode>General</c:formatCode>
                <c:ptCount val="256"/>
                <c:pt idx="0">
                  <c:v>0.118682861328125</c:v>
                </c:pt>
                <c:pt idx="1">
                  <c:v>0.191390991210938</c:v>
                </c:pt>
                <c:pt idx="2">
                  <c:v>-9.368896484375E-3</c:v>
                </c:pt>
                <c:pt idx="3">
                  <c:v>0.53163146972656306</c:v>
                </c:pt>
                <c:pt idx="4" formatCode="0.00E+00">
                  <c:v>2.6092529296875E-3</c:v>
                </c:pt>
                <c:pt idx="5">
                  <c:v>0.53411865234375</c:v>
                </c:pt>
                <c:pt idx="6" formatCode="0.00E+00">
                  <c:v>2.06756591796875E-2</c:v>
                </c:pt>
                <c:pt idx="7">
                  <c:v>0.54685974121093806</c:v>
                </c:pt>
                <c:pt idx="8">
                  <c:v>0.43377685546875</c:v>
                </c:pt>
                <c:pt idx="9">
                  <c:v>0.4976806640625</c:v>
                </c:pt>
                <c:pt idx="10">
                  <c:v>0.821929931640625</c:v>
                </c:pt>
                <c:pt idx="11">
                  <c:v>0.446151733398438</c:v>
                </c:pt>
                <c:pt idx="12">
                  <c:v>0.81684875488281306</c:v>
                </c:pt>
                <c:pt idx="13">
                  <c:v>0.391189575195313</c:v>
                </c:pt>
                <c:pt idx="14">
                  <c:v>0.75341796875</c:v>
                </c:pt>
                <c:pt idx="15">
                  <c:v>0.351028442382813</c:v>
                </c:pt>
                <c:pt idx="16">
                  <c:v>0.970672607421875</c:v>
                </c:pt>
                <c:pt idx="17">
                  <c:v>0.32098388671875</c:v>
                </c:pt>
                <c:pt idx="18">
                  <c:v>0.582794189453125</c:v>
                </c:pt>
                <c:pt idx="19">
                  <c:v>0.329391479492188</c:v>
                </c:pt>
                <c:pt idx="20">
                  <c:v>0.441360473632813</c:v>
                </c:pt>
                <c:pt idx="21">
                  <c:v>0.3160400390625</c:v>
                </c:pt>
                <c:pt idx="22">
                  <c:v>0.3924560546875</c:v>
                </c:pt>
                <c:pt idx="23">
                  <c:v>0.299224853515625</c:v>
                </c:pt>
                <c:pt idx="24">
                  <c:v>0.358810424804688</c:v>
                </c:pt>
                <c:pt idx="25">
                  <c:v>0.262283325195313</c:v>
                </c:pt>
                <c:pt idx="26">
                  <c:v>0.304977416992188</c:v>
                </c:pt>
                <c:pt idx="27">
                  <c:v>0.224105834960938</c:v>
                </c:pt>
                <c:pt idx="28">
                  <c:v>0.284759521484375</c:v>
                </c:pt>
                <c:pt idx="29">
                  <c:v>0.216079711914063</c:v>
                </c:pt>
                <c:pt idx="30">
                  <c:v>0.267868041992188</c:v>
                </c:pt>
                <c:pt idx="31">
                  <c:v>0.1942138671875</c:v>
                </c:pt>
                <c:pt idx="32">
                  <c:v>0.223663330078125</c:v>
                </c:pt>
                <c:pt idx="33">
                  <c:v>0.175674438476563</c:v>
                </c:pt>
                <c:pt idx="34">
                  <c:v>0.20379638671875</c:v>
                </c:pt>
                <c:pt idx="35">
                  <c:v>0.173141479492188</c:v>
                </c:pt>
                <c:pt idx="36">
                  <c:v>0.19482421875</c:v>
                </c:pt>
                <c:pt idx="37">
                  <c:v>0.166549682617188</c:v>
                </c:pt>
                <c:pt idx="38">
                  <c:v>0.180145263671875</c:v>
                </c:pt>
                <c:pt idx="39">
                  <c:v>0.153717041015625</c:v>
                </c:pt>
                <c:pt idx="40">
                  <c:v>0.17535400390625</c:v>
                </c:pt>
                <c:pt idx="41">
                  <c:v>0.154006958007813</c:v>
                </c:pt>
                <c:pt idx="42">
                  <c:v>0.182937622070313</c:v>
                </c:pt>
                <c:pt idx="43">
                  <c:v>0.15826416015625</c:v>
                </c:pt>
                <c:pt idx="44">
                  <c:v>0.198333740234375</c:v>
                </c:pt>
                <c:pt idx="45">
                  <c:v>0.169479370117188</c:v>
                </c:pt>
                <c:pt idx="46">
                  <c:v>0.22076416015625</c:v>
                </c:pt>
                <c:pt idx="47">
                  <c:v>0.193466186523438</c:v>
                </c:pt>
                <c:pt idx="48">
                  <c:v>0.254745483398438</c:v>
                </c:pt>
                <c:pt idx="49">
                  <c:v>0.229583740234375</c:v>
                </c:pt>
                <c:pt idx="50">
                  <c:v>0.290328979492188</c:v>
                </c:pt>
                <c:pt idx="51">
                  <c:v>0.261672973632813</c:v>
                </c:pt>
                <c:pt idx="52">
                  <c:v>0.311798095703125</c:v>
                </c:pt>
                <c:pt idx="53">
                  <c:v>0.281707763671875</c:v>
                </c:pt>
                <c:pt idx="54">
                  <c:v>0.327301025390625</c:v>
                </c:pt>
                <c:pt idx="55">
                  <c:v>0.300643920898438</c:v>
                </c:pt>
                <c:pt idx="56">
                  <c:v>0.34576416015625</c:v>
                </c:pt>
                <c:pt idx="57">
                  <c:v>0.323410034179688</c:v>
                </c:pt>
                <c:pt idx="58">
                  <c:v>0.366622924804688</c:v>
                </c:pt>
                <c:pt idx="59">
                  <c:v>0.340591430664063</c:v>
                </c:pt>
                <c:pt idx="60">
                  <c:v>0.37884521484375</c:v>
                </c:pt>
                <c:pt idx="61">
                  <c:v>0.346389770507813</c:v>
                </c:pt>
                <c:pt idx="62">
                  <c:v>0.38189697265625</c:v>
                </c:pt>
                <c:pt idx="63">
                  <c:v>0.343338012695313</c:v>
                </c:pt>
                <c:pt idx="64">
                  <c:v>0.38287353515625</c:v>
                </c:pt>
                <c:pt idx="65">
                  <c:v>0.342926025390625</c:v>
                </c:pt>
                <c:pt idx="66">
                  <c:v>0.38885498046875</c:v>
                </c:pt>
                <c:pt idx="67">
                  <c:v>0.342697143554688</c:v>
                </c:pt>
                <c:pt idx="68">
                  <c:v>0.374130249023438</c:v>
                </c:pt>
                <c:pt idx="69">
                  <c:v>0.309890747070313</c:v>
                </c:pt>
                <c:pt idx="70">
                  <c:v>0.320236206054688</c:v>
                </c:pt>
                <c:pt idx="71">
                  <c:v>0.250640869140625</c:v>
                </c:pt>
                <c:pt idx="72">
                  <c:v>0.242813110351563</c:v>
                </c:pt>
                <c:pt idx="73">
                  <c:v>0.18707275390625</c:v>
                </c:pt>
                <c:pt idx="74">
                  <c:v>0.18438720703125</c:v>
                </c:pt>
                <c:pt idx="75">
                  <c:v>0.14923095703125</c:v>
                </c:pt>
                <c:pt idx="76">
                  <c:v>0.15692138671875</c:v>
                </c:pt>
                <c:pt idx="77">
                  <c:v>0.138717651367188</c:v>
                </c:pt>
                <c:pt idx="78">
                  <c:v>0.154190063476563</c:v>
                </c:pt>
                <c:pt idx="79">
                  <c:v>0.143402099609375</c:v>
                </c:pt>
                <c:pt idx="80">
                  <c:v>0.162918090820313</c:v>
                </c:pt>
                <c:pt idx="81">
                  <c:v>0.156784057617188</c:v>
                </c:pt>
                <c:pt idx="82">
                  <c:v>0.178192138671875</c:v>
                </c:pt>
                <c:pt idx="83">
                  <c:v>0.1749267578125</c:v>
                </c:pt>
                <c:pt idx="84">
                  <c:v>0.203079223632813</c:v>
                </c:pt>
                <c:pt idx="85">
                  <c:v>0.202056884765625</c:v>
                </c:pt>
                <c:pt idx="86">
                  <c:v>0.238540649414063</c:v>
                </c:pt>
                <c:pt idx="87">
                  <c:v>0.237136840820313</c:v>
                </c:pt>
                <c:pt idx="88">
                  <c:v>0.284454345703125</c:v>
                </c:pt>
                <c:pt idx="89">
                  <c:v>0.27801513671875</c:v>
                </c:pt>
                <c:pt idx="90">
                  <c:v>0.323867797851563</c:v>
                </c:pt>
                <c:pt idx="91">
                  <c:v>0.315475463867188</c:v>
                </c:pt>
                <c:pt idx="92">
                  <c:v>0.365585327148438</c:v>
                </c:pt>
                <c:pt idx="93">
                  <c:v>0.34979248046875</c:v>
                </c:pt>
                <c:pt idx="94">
                  <c:v>0.401885986328125</c:v>
                </c:pt>
                <c:pt idx="95">
                  <c:v>0.3863525390625</c:v>
                </c:pt>
                <c:pt idx="96">
                  <c:v>0.438446044921875</c:v>
                </c:pt>
                <c:pt idx="97">
                  <c:v>0.419754028320313</c:v>
                </c:pt>
                <c:pt idx="98">
                  <c:v>0.475982666015625</c:v>
                </c:pt>
                <c:pt idx="99">
                  <c:v>0.453948974609375</c:v>
                </c:pt>
                <c:pt idx="100">
                  <c:v>0.50518798828125</c:v>
                </c:pt>
                <c:pt idx="101">
                  <c:v>0.464630126953125</c:v>
                </c:pt>
                <c:pt idx="102">
                  <c:v>0.48968505859375</c:v>
                </c:pt>
                <c:pt idx="103">
                  <c:v>0.435836791992188</c:v>
                </c:pt>
                <c:pt idx="104">
                  <c:v>0.4376220703125</c:v>
                </c:pt>
                <c:pt idx="105">
                  <c:v>0.381332397460938</c:v>
                </c:pt>
                <c:pt idx="106">
                  <c:v>0.362594604492188</c:v>
                </c:pt>
                <c:pt idx="107">
                  <c:v>0.294052124023438</c:v>
                </c:pt>
                <c:pt idx="108">
                  <c:v>0.26312255859375</c:v>
                </c:pt>
                <c:pt idx="109">
                  <c:v>0.206634521484375</c:v>
                </c:pt>
                <c:pt idx="110">
                  <c:v>0.1790771484375</c:v>
                </c:pt>
                <c:pt idx="111">
                  <c:v>0.14013671875</c:v>
                </c:pt>
                <c:pt idx="112">
                  <c:v>0.1234130859375</c:v>
                </c:pt>
                <c:pt idx="113">
                  <c:v>0.100814819335938</c:v>
                </c:pt>
                <c:pt idx="114">
                  <c:v>9.1461181640625E-2</c:v>
                </c:pt>
                <c:pt idx="115" formatCode="0.00E+00">
                  <c:v>7.84149169921875E-2</c:v>
                </c:pt>
                <c:pt idx="116">
                  <c:v>6.268310546875E-2</c:v>
                </c:pt>
                <c:pt idx="117" formatCode="0.00E+00">
                  <c:v>5.40618896484375E-2</c:v>
                </c:pt>
                <c:pt idx="118" formatCode="0.00E+00">
                  <c:v>6.42242431640625E-2</c:v>
                </c:pt>
                <c:pt idx="119" formatCode="0.00E+00">
                  <c:v>4.78973388671875E-2</c:v>
                </c:pt>
                <c:pt idx="120">
                  <c:v>6.28662109375E-2</c:v>
                </c:pt>
                <c:pt idx="121">
                  <c:v>4.4403076171875E-2</c:v>
                </c:pt>
                <c:pt idx="122">
                  <c:v>4.5196533203125E-2</c:v>
                </c:pt>
                <c:pt idx="123">
                  <c:v>4.30908203125E-2</c:v>
                </c:pt>
                <c:pt idx="124" formatCode="0.00E+00">
                  <c:v>4.59136962890625E-2</c:v>
                </c:pt>
                <c:pt idx="125" formatCode="0.00E+00">
                  <c:v>5.76629638671875E-2</c:v>
                </c:pt>
                <c:pt idx="126" formatCode="0.00E+00">
                  <c:v>6.03485107421875E-2</c:v>
                </c:pt>
                <c:pt idx="127">
                  <c:v>5.99365234375E-2</c:v>
                </c:pt>
                <c:pt idx="128">
                  <c:v>6.1492919921875E-2</c:v>
                </c:pt>
                <c:pt idx="129">
                  <c:v>6.06689453125E-2</c:v>
                </c:pt>
                <c:pt idx="130" formatCode="0.00E+00">
                  <c:v>6.24237060546875E-2</c:v>
                </c:pt>
                <c:pt idx="131" formatCode="0.00E+00">
                  <c:v>6.16912841796875E-2</c:v>
                </c:pt>
                <c:pt idx="132" formatCode="0.00E+00">
                  <c:v>6.34613037109375E-2</c:v>
                </c:pt>
                <c:pt idx="133" formatCode="0.00E+00">
                  <c:v>6.26373291015625E-2</c:v>
                </c:pt>
                <c:pt idx="134">
                  <c:v>6.4697265625E-2</c:v>
                </c:pt>
                <c:pt idx="135" formatCode="0.00E+00">
                  <c:v>6.34307861328125E-2</c:v>
                </c:pt>
                <c:pt idx="136">
                  <c:v>6.4239501953125E-2</c:v>
                </c:pt>
                <c:pt idx="137">
                  <c:v>6.3385009765625E-2</c:v>
                </c:pt>
                <c:pt idx="138">
                  <c:v>6.439208984375E-2</c:v>
                </c:pt>
                <c:pt idx="139">
                  <c:v>6.2530517578125E-2</c:v>
                </c:pt>
                <c:pt idx="140">
                  <c:v>4.6875E-2</c:v>
                </c:pt>
                <c:pt idx="141" formatCode="0.00E+00">
                  <c:v>5.83038330078125E-2</c:v>
                </c:pt>
                <c:pt idx="142" formatCode="0.00E+00">
                  <c:v>6.00738525390625E-2</c:v>
                </c:pt>
                <c:pt idx="143" formatCode="0.00E+00">
                  <c:v>5.76019287109375E-2</c:v>
                </c:pt>
                <c:pt idx="144">
                  <c:v>5.6488037109375E-2</c:v>
                </c:pt>
                <c:pt idx="145" formatCode="0.00E+00">
                  <c:v>5.38177490234375E-2</c:v>
                </c:pt>
                <c:pt idx="146">
                  <c:v>5.31005859375E-2</c:v>
                </c:pt>
                <c:pt idx="147" formatCode="0.00E+00">
                  <c:v>5.07354736328125E-2</c:v>
                </c:pt>
                <c:pt idx="148">
                  <c:v>4.779052734375E-2</c:v>
                </c:pt>
                <c:pt idx="149">
                  <c:v>4.57763671875E-2</c:v>
                </c:pt>
                <c:pt idx="150">
                  <c:v>4.449462890625E-2</c:v>
                </c:pt>
                <c:pt idx="151" formatCode="0.00E+00">
                  <c:v>4.11529541015625E-2</c:v>
                </c:pt>
                <c:pt idx="152" formatCode="0.00E+00">
                  <c:v>3.99322509765625E-2</c:v>
                </c:pt>
                <c:pt idx="153" formatCode="0.00E+00">
                  <c:v>3.67279052734375E-2</c:v>
                </c:pt>
                <c:pt idx="154" formatCode="0.00E+00">
                  <c:v>3.53240966796875E-2</c:v>
                </c:pt>
                <c:pt idx="155" formatCode="0.00E+00">
                  <c:v>3.15704345703125E-2</c:v>
                </c:pt>
                <c:pt idx="156" formatCode="0.00E+00">
                  <c:v>3.09600830078125E-2</c:v>
                </c:pt>
                <c:pt idx="157" formatCode="0.00E+00">
                  <c:v>2.75726318359375E-2</c:v>
                </c:pt>
                <c:pt idx="158" formatCode="0.00E+00">
                  <c:v>2.51617431640625E-2</c:v>
                </c:pt>
                <c:pt idx="159" formatCode="0.00E+00">
                  <c:v>2.21405029296875E-2</c:v>
                </c:pt>
                <c:pt idx="160" formatCode="0.00E+00">
                  <c:v>2.10723876953125E-2</c:v>
                </c:pt>
                <c:pt idx="161" formatCode="0.00E+00">
                  <c:v>1.80816650390625E-2</c:v>
                </c:pt>
                <c:pt idx="162" formatCode="0.00E+00">
                  <c:v>4.4403076171875E-3</c:v>
                </c:pt>
                <c:pt idx="163">
                  <c:v>1.1962890625E-2</c:v>
                </c:pt>
                <c:pt idx="164">
                  <c:v>1.1962890625E-2</c:v>
                </c:pt>
                <c:pt idx="165" formatCode="0.00E+00">
                  <c:v>9.6282958984375E-3</c:v>
                </c:pt>
                <c:pt idx="166" formatCode="0.00E+00">
                  <c:v>7.8887939453125E-3</c:v>
                </c:pt>
                <c:pt idx="167" formatCode="0.00E+00">
                  <c:v>6.4544677734375E-3</c:v>
                </c:pt>
                <c:pt idx="168">
                  <c:v>4.791259765625E-3</c:v>
                </c:pt>
                <c:pt idx="169">
                  <c:v>3.692626953125E-3</c:v>
                </c:pt>
                <c:pt idx="170" formatCode="0.00E+00">
                  <c:v>2.9754638671875E-3</c:v>
                </c:pt>
                <c:pt idx="171" formatCode="0.00E+00">
                  <c:v>1.4495849609375E-3</c:v>
                </c:pt>
                <c:pt idx="172" formatCode="0.00E+00">
                  <c:v>1.068115234375E-4</c:v>
                </c:pt>
                <c:pt idx="173" formatCode="0.00E+00">
                  <c:v>7.171630859375E-4</c:v>
                </c:pt>
                <c:pt idx="174" formatCode="0.00E+00">
                  <c:v>8.392333984375E-4</c:v>
                </c:pt>
                <c:pt idx="175" formatCode="0.00E+00">
                  <c:v>1.373291015625E-4</c:v>
                </c:pt>
                <c:pt idx="176" formatCode="0.00E+00">
                  <c:v>7.62939453125E-5</c:v>
                </c:pt>
                <c:pt idx="177">
                  <c:v>-1.3427734375E-3</c:v>
                </c:pt>
                <c:pt idx="178">
                  <c:v>-1.495361328125E-3</c:v>
                </c:pt>
                <c:pt idx="179">
                  <c:v>-1.40380859375E-3</c:v>
                </c:pt>
                <c:pt idx="180" formatCode="0.00E+00">
                  <c:v>-2.7008056640625E-3</c:v>
                </c:pt>
                <c:pt idx="181" formatCode="0.00E+00">
                  <c:v>-2.8228759765625E-3</c:v>
                </c:pt>
                <c:pt idx="182">
                  <c:v>-3.35693359375E-3</c:v>
                </c:pt>
                <c:pt idx="183">
                  <c:v>-3.509521484375E-3</c:v>
                </c:pt>
                <c:pt idx="184">
                  <c:v>-3.84521484375E-3</c:v>
                </c:pt>
                <c:pt idx="185">
                  <c:v>-4.058837890625E-3</c:v>
                </c:pt>
                <c:pt idx="186" formatCode="0.00E+00">
                  <c:v>-4.5318603515625E-3</c:v>
                </c:pt>
                <c:pt idx="187">
                  <c:v>-4.45556640625E-3</c:v>
                </c:pt>
                <c:pt idx="188" formatCode="0.00E+00">
                  <c:v>-5.7220458984375E-3</c:v>
                </c:pt>
                <c:pt idx="189" formatCode="0.00E+00">
                  <c:v>-4.1961669921875E-3</c:v>
                </c:pt>
                <c:pt idx="190" formatCode="0.00E+00">
                  <c:v>-2.3956298828125E-3</c:v>
                </c:pt>
                <c:pt idx="191" formatCode="0.00E+00">
                  <c:v>-5.1727294921875E-3</c:v>
                </c:pt>
                <c:pt idx="192">
                  <c:v>-6.134033203125E-3</c:v>
                </c:pt>
                <c:pt idx="193">
                  <c:v>-6.2255859375E-3</c:v>
                </c:pt>
                <c:pt idx="194">
                  <c:v>-6.378173828125E-3</c:v>
                </c:pt>
                <c:pt idx="195" formatCode="0.00E+00">
                  <c:v>-5.9967041015625E-3</c:v>
                </c:pt>
                <c:pt idx="196">
                  <c:v>-7.38525390625E-3</c:v>
                </c:pt>
                <c:pt idx="197" formatCode="0.00E+00">
                  <c:v>-5.9967041015625E-3</c:v>
                </c:pt>
                <c:pt idx="198" formatCode="0.00E+00">
                  <c:v>-7.2174072265625E-3</c:v>
                </c:pt>
                <c:pt idx="199">
                  <c:v>-7.110595703125E-3</c:v>
                </c:pt>
                <c:pt idx="200" formatCode="0.00E+00">
                  <c:v>-6.8817138671875E-3</c:v>
                </c:pt>
                <c:pt idx="201" formatCode="0.00E+00">
                  <c:v>-5.9051513671875E-3</c:v>
                </c:pt>
                <c:pt idx="202" formatCode="0.00E+00">
                  <c:v>-6.8817138671875E-3</c:v>
                </c:pt>
                <c:pt idx="203">
                  <c:v>-6.8359375E-3</c:v>
                </c:pt>
                <c:pt idx="204" formatCode="0.00E+00">
                  <c:v>-6.3934326171875E-3</c:v>
                </c:pt>
                <c:pt idx="205">
                  <c:v>-6.2255859375E-3</c:v>
                </c:pt>
                <c:pt idx="206">
                  <c:v>-6.683349609375E-3</c:v>
                </c:pt>
                <c:pt idx="207">
                  <c:v>-6.8359375E-3</c:v>
                </c:pt>
                <c:pt idx="208" formatCode="0.00E+00">
                  <c:v>-6.5155029296875E-3</c:v>
                </c:pt>
                <c:pt idx="209">
                  <c:v>-5.615234375E-3</c:v>
                </c:pt>
                <c:pt idx="210" formatCode="0.00E+00">
                  <c:v>-5.6610107421875E-3</c:v>
                </c:pt>
                <c:pt idx="211" formatCode="0.00E+00">
                  <c:v>-5.8441162109375E-3</c:v>
                </c:pt>
                <c:pt idx="212" formatCode="0.00E+00">
                  <c:v>-5.5389404296875E-3</c:v>
                </c:pt>
                <c:pt idx="213">
                  <c:v>-5.31005859375E-3</c:v>
                </c:pt>
                <c:pt idx="214" formatCode="0.00E+00">
                  <c:v>-5.2947998046875E-3</c:v>
                </c:pt>
                <c:pt idx="215">
                  <c:v>-6.561279296875E-3</c:v>
                </c:pt>
                <c:pt idx="216">
                  <c:v>-3.814697265625E-3</c:v>
                </c:pt>
                <c:pt idx="217" formatCode="0.00E+00">
                  <c:v>-7.7056884765625E-3</c:v>
                </c:pt>
                <c:pt idx="218" formatCode="0.00E+00">
                  <c:v>-4.5318603515625E-3</c:v>
                </c:pt>
                <c:pt idx="219" formatCode="0.00E+00">
                  <c:v>-1.7242431640625E-3</c:v>
                </c:pt>
                <c:pt idx="220">
                  <c:v>-5.035400390625E-3</c:v>
                </c:pt>
                <c:pt idx="221" formatCode="0.00E+00">
                  <c:v>-7.5836181640625E-3</c:v>
                </c:pt>
                <c:pt idx="222">
                  <c:v>-6.28662109375E-3</c:v>
                </c:pt>
                <c:pt idx="223" formatCode="0.00E+00">
                  <c:v>-4.1656494140625E-3</c:v>
                </c:pt>
                <c:pt idx="224" formatCode="0.00E+00">
                  <c:v>-4.5928955078125E-3</c:v>
                </c:pt>
                <c:pt idx="225">
                  <c:v>-5.4931640625E-3</c:v>
                </c:pt>
                <c:pt idx="226">
                  <c:v>-6.927490234375E-3</c:v>
                </c:pt>
                <c:pt idx="227" formatCode="0.00E+00">
                  <c:v>-5.0811767578125E-3</c:v>
                </c:pt>
                <c:pt idx="228" formatCode="0.00E+00">
                  <c:v>-5.5694580078125E-3</c:v>
                </c:pt>
                <c:pt idx="229" formatCode="0.00E+00">
                  <c:v>-3.9215087890625E-3</c:v>
                </c:pt>
                <c:pt idx="230" formatCode="0.00E+00">
                  <c:v>-4.4403076171875E-3</c:v>
                </c:pt>
                <c:pt idx="231" formatCode="0.00E+00">
                  <c:v>-5.5999755859375E-3</c:v>
                </c:pt>
                <c:pt idx="232" formatCode="0.00E+00">
                  <c:v>-6.6070556640625E-3</c:v>
                </c:pt>
                <c:pt idx="233">
                  <c:v>4.57763671875E-3</c:v>
                </c:pt>
                <c:pt idx="234" formatCode="0.00E+00">
                  <c:v>2.7313232421875E-3</c:v>
                </c:pt>
                <c:pt idx="235" formatCode="0.00E+00">
                  <c:v>-6.6375732421875E-3</c:v>
                </c:pt>
                <c:pt idx="236" formatCode="0.00E+00">
                  <c:v>-5.5694580078125E-3</c:v>
                </c:pt>
                <c:pt idx="237">
                  <c:v>-3.326416015625E-3</c:v>
                </c:pt>
                <c:pt idx="238" formatCode="0.00E+00">
                  <c:v>-5.8746337890625E-3</c:v>
                </c:pt>
                <c:pt idx="239" formatCode="0.00E+00">
                  <c:v>-4.3792724609375E-3</c:v>
                </c:pt>
                <c:pt idx="240">
                  <c:v>-4.608154296875E-3</c:v>
                </c:pt>
                <c:pt idx="241">
                  <c:v>-3.204345703125E-3</c:v>
                </c:pt>
                <c:pt idx="242" formatCode="0.00E+00">
                  <c:v>1.068115234375E-4</c:v>
                </c:pt>
                <c:pt idx="243">
                  <c:v>-3.0517578125E-3</c:v>
                </c:pt>
                <c:pt idx="244" formatCode="0.00E+00">
                  <c:v>-3.8604736328125E-3</c:v>
                </c:pt>
                <c:pt idx="245">
                  <c:v>-4.547119140625E-3</c:v>
                </c:pt>
                <c:pt idx="246" formatCode="0.00E+00">
                  <c:v>-1.5106201171875E-3</c:v>
                </c:pt>
                <c:pt idx="247" formatCode="0.00E+00">
                  <c:v>-7.5836181640625E-3</c:v>
                </c:pt>
                <c:pt idx="248" formatCode="0.00E+00">
                  <c:v>-4.730224609375E-4</c:v>
                </c:pt>
                <c:pt idx="249" formatCode="0.00E+00">
                  <c:v>-2.0294189453125E-3</c:v>
                </c:pt>
                <c:pt idx="250" formatCode="0.00E+00">
                  <c:v>-1.09710693359375E-2</c:v>
                </c:pt>
                <c:pt idx="251">
                  <c:v>-4.974365234375E-3</c:v>
                </c:pt>
                <c:pt idx="252" formatCode="0.00E+00">
                  <c:v>1.4190673828125E-3</c:v>
                </c:pt>
                <c:pt idx="253">
                  <c:v>4.608154296875E-3</c:v>
                </c:pt>
                <c:pt idx="254">
                  <c:v>1.007080078125E-3</c:v>
                </c:pt>
                <c:pt idx="255" formatCode="0.00E+00">
                  <c:v>-8.8653564453125E-3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80-4B77-8BFB-7E4851156952}"/>
            </c:ext>
          </c:extLst>
        </c:ser>
        <c:ser>
          <c:idx val="1"/>
          <c:order val="1"/>
          <c:tx>
            <c:strRef>
              <c:f>'OH UV New'!$C$14</c:f>
              <c:strCache>
                <c:ptCount val="1"/>
                <c:pt idx="0">
                  <c:v>6OH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'OH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'OH UV New'!$C$15:$C$270</c:f>
              <c:numCache>
                <c:formatCode>General</c:formatCode>
                <c:ptCount val="256"/>
                <c:pt idx="0">
                  <c:v>1.0162353515625E-2</c:v>
                </c:pt>
                <c:pt idx="1">
                  <c:v>0.64970397949218806</c:v>
                </c:pt>
                <c:pt idx="2">
                  <c:v>0.79045104980468806</c:v>
                </c:pt>
                <c:pt idx="3">
                  <c:v>0.859405517578125</c:v>
                </c:pt>
                <c:pt idx="4">
                  <c:v>1.06640625</c:v>
                </c:pt>
                <c:pt idx="5">
                  <c:v>0.738037109375</c:v>
                </c:pt>
                <c:pt idx="6">
                  <c:v>0.97906494140625</c:v>
                </c:pt>
                <c:pt idx="7">
                  <c:v>0.638824462890625</c:v>
                </c:pt>
                <c:pt idx="8">
                  <c:v>0.69523620605468806</c:v>
                </c:pt>
                <c:pt idx="9">
                  <c:v>0.548095703125</c:v>
                </c:pt>
                <c:pt idx="10">
                  <c:v>0.553619384765625</c:v>
                </c:pt>
                <c:pt idx="11">
                  <c:v>0.459335327148438</c:v>
                </c:pt>
                <c:pt idx="12">
                  <c:v>0.466262817382813</c:v>
                </c:pt>
                <c:pt idx="13">
                  <c:v>0.38616943359375</c:v>
                </c:pt>
                <c:pt idx="14">
                  <c:v>0.399932861328125</c:v>
                </c:pt>
                <c:pt idx="15">
                  <c:v>0.34771728515625</c:v>
                </c:pt>
                <c:pt idx="16">
                  <c:v>0.373275756835938</c:v>
                </c:pt>
                <c:pt idx="17">
                  <c:v>0.340652465820313</c:v>
                </c:pt>
                <c:pt idx="18">
                  <c:v>0.36083984375</c:v>
                </c:pt>
                <c:pt idx="19">
                  <c:v>0.339797973632813</c:v>
                </c:pt>
                <c:pt idx="20">
                  <c:v>0.338302612304688</c:v>
                </c:pt>
                <c:pt idx="21">
                  <c:v>0.321640014648438</c:v>
                </c:pt>
                <c:pt idx="22">
                  <c:v>0.326141357421875</c:v>
                </c:pt>
                <c:pt idx="23">
                  <c:v>0.312103271484375</c:v>
                </c:pt>
                <c:pt idx="24">
                  <c:v>0.32147216796875</c:v>
                </c:pt>
                <c:pt idx="25">
                  <c:v>0.309417724609375</c:v>
                </c:pt>
                <c:pt idx="26">
                  <c:v>0.323577880859375</c:v>
                </c:pt>
                <c:pt idx="27">
                  <c:v>0.315872192382813</c:v>
                </c:pt>
                <c:pt idx="28">
                  <c:v>0.346176147460938</c:v>
                </c:pt>
                <c:pt idx="29">
                  <c:v>0.323074340820313</c:v>
                </c:pt>
                <c:pt idx="30">
                  <c:v>0.326263427734375</c:v>
                </c:pt>
                <c:pt idx="31">
                  <c:v>0.289596557617188</c:v>
                </c:pt>
                <c:pt idx="32">
                  <c:v>0.289749145507813</c:v>
                </c:pt>
                <c:pt idx="33">
                  <c:v>0.271942138671875</c:v>
                </c:pt>
                <c:pt idx="34">
                  <c:v>0.277557373046875</c:v>
                </c:pt>
                <c:pt idx="35">
                  <c:v>0.267959594726563</c:v>
                </c:pt>
                <c:pt idx="36">
                  <c:v>0.26971435546875</c:v>
                </c:pt>
                <c:pt idx="37">
                  <c:v>0.252349853515625</c:v>
                </c:pt>
                <c:pt idx="38">
                  <c:v>0.244705200195313</c:v>
                </c:pt>
                <c:pt idx="39">
                  <c:v>0.223846435546875</c:v>
                </c:pt>
                <c:pt idx="40">
                  <c:v>0.2130126953125</c:v>
                </c:pt>
                <c:pt idx="41">
                  <c:v>0.190719604492188</c:v>
                </c:pt>
                <c:pt idx="42">
                  <c:v>0.181427001953125</c:v>
                </c:pt>
                <c:pt idx="43">
                  <c:v>0.163818359375</c:v>
                </c:pt>
                <c:pt idx="44">
                  <c:v>0.178604125976563</c:v>
                </c:pt>
                <c:pt idx="45">
                  <c:v>0.172164916992188</c:v>
                </c:pt>
                <c:pt idx="46">
                  <c:v>0.182220458984375</c:v>
                </c:pt>
                <c:pt idx="47">
                  <c:v>0.180648803710938</c:v>
                </c:pt>
                <c:pt idx="48">
                  <c:v>0.193069458007813</c:v>
                </c:pt>
                <c:pt idx="49">
                  <c:v>0.17864990234375</c:v>
                </c:pt>
                <c:pt idx="50">
                  <c:v>0.193206787109375</c:v>
                </c:pt>
                <c:pt idx="51">
                  <c:v>0.197952270507813</c:v>
                </c:pt>
                <c:pt idx="52">
                  <c:v>0.2174072265625</c:v>
                </c:pt>
                <c:pt idx="53">
                  <c:v>0.224075317382813</c:v>
                </c:pt>
                <c:pt idx="54">
                  <c:v>0.242691040039063</c:v>
                </c:pt>
                <c:pt idx="55">
                  <c:v>0.251739501953125</c:v>
                </c:pt>
                <c:pt idx="56">
                  <c:v>0.275802612304688</c:v>
                </c:pt>
                <c:pt idx="57">
                  <c:v>0.292312622070313</c:v>
                </c:pt>
                <c:pt idx="58">
                  <c:v>0.326019287109375</c:v>
                </c:pt>
                <c:pt idx="59">
                  <c:v>0.347732543945313</c:v>
                </c:pt>
                <c:pt idx="60">
                  <c:v>0.387496948242188</c:v>
                </c:pt>
                <c:pt idx="61">
                  <c:v>0.410476684570313</c:v>
                </c:pt>
                <c:pt idx="62">
                  <c:v>0.459884643554688</c:v>
                </c:pt>
                <c:pt idx="63">
                  <c:v>0.486419677734375</c:v>
                </c:pt>
                <c:pt idx="64">
                  <c:v>0.547149658203125</c:v>
                </c:pt>
                <c:pt idx="65">
                  <c:v>0.56805419921875</c:v>
                </c:pt>
                <c:pt idx="66">
                  <c:v>0.6334228515625</c:v>
                </c:pt>
                <c:pt idx="67">
                  <c:v>0.63812255859375</c:v>
                </c:pt>
                <c:pt idx="68">
                  <c:v>0.704833984375</c:v>
                </c:pt>
                <c:pt idx="69">
                  <c:v>0.69427490234375</c:v>
                </c:pt>
                <c:pt idx="70">
                  <c:v>0.764739990234375</c:v>
                </c:pt>
                <c:pt idx="71">
                  <c:v>0.73826599121093806</c:v>
                </c:pt>
                <c:pt idx="72">
                  <c:v>0.80841064453125</c:v>
                </c:pt>
                <c:pt idx="73">
                  <c:v>0.763153076171875</c:v>
                </c:pt>
                <c:pt idx="74">
                  <c:v>0.82196044921875</c:v>
                </c:pt>
                <c:pt idx="75">
                  <c:v>0.760589599609375</c:v>
                </c:pt>
                <c:pt idx="76">
                  <c:v>0.80241394042968806</c:v>
                </c:pt>
                <c:pt idx="77">
                  <c:v>0.73304748535156306</c:v>
                </c:pt>
                <c:pt idx="78">
                  <c:v>0.759033203125</c:v>
                </c:pt>
                <c:pt idx="79">
                  <c:v>0.69276428222656306</c:v>
                </c:pt>
                <c:pt idx="80">
                  <c:v>0.70574951171875</c:v>
                </c:pt>
                <c:pt idx="81">
                  <c:v>0.64366149902343806</c:v>
                </c:pt>
                <c:pt idx="82">
                  <c:v>0.650909423828125</c:v>
                </c:pt>
                <c:pt idx="83">
                  <c:v>0.599395751953125</c:v>
                </c:pt>
                <c:pt idx="84">
                  <c:v>0.60382080078125</c:v>
                </c:pt>
                <c:pt idx="85">
                  <c:v>0.56211853027343806</c:v>
                </c:pt>
                <c:pt idx="86">
                  <c:v>0.56806945800781306</c:v>
                </c:pt>
                <c:pt idx="87">
                  <c:v>0.53614807128906306</c:v>
                </c:pt>
                <c:pt idx="88">
                  <c:v>0.547271728515625</c:v>
                </c:pt>
                <c:pt idx="89">
                  <c:v>0.50860595703125</c:v>
                </c:pt>
                <c:pt idx="90">
                  <c:v>0.50175476074218806</c:v>
                </c:pt>
                <c:pt idx="91">
                  <c:v>0.457290649414063</c:v>
                </c:pt>
                <c:pt idx="92">
                  <c:v>0.445465087890625</c:v>
                </c:pt>
                <c:pt idx="93">
                  <c:v>0.401885986328125</c:v>
                </c:pt>
                <c:pt idx="94">
                  <c:v>0.374298095703125</c:v>
                </c:pt>
                <c:pt idx="95">
                  <c:v>0.321014404296875</c:v>
                </c:pt>
                <c:pt idx="96">
                  <c:v>0.28411865234375</c:v>
                </c:pt>
                <c:pt idx="97">
                  <c:v>0.240692138671875</c:v>
                </c:pt>
                <c:pt idx="98">
                  <c:v>0.219711303710938</c:v>
                </c:pt>
                <c:pt idx="99">
                  <c:v>0.200149536132813</c:v>
                </c:pt>
                <c:pt idx="100">
                  <c:v>0.181777954101563</c:v>
                </c:pt>
                <c:pt idx="101">
                  <c:v>0.161422729492188</c:v>
                </c:pt>
                <c:pt idx="102">
                  <c:v>0.146697998046875</c:v>
                </c:pt>
                <c:pt idx="103">
                  <c:v>0.129913330078125</c:v>
                </c:pt>
                <c:pt idx="104">
                  <c:v>0.114425659179688</c:v>
                </c:pt>
                <c:pt idx="105">
                  <c:v>9.8968505859375E-2</c:v>
                </c:pt>
                <c:pt idx="106">
                  <c:v>9.7900390625E-2</c:v>
                </c:pt>
                <c:pt idx="107" formatCode="0.00E+00">
                  <c:v>9.02862548828125E-2</c:v>
                </c:pt>
                <c:pt idx="108" formatCode="0.00E+00">
                  <c:v>7.87200927734375E-2</c:v>
                </c:pt>
                <c:pt idx="109">
                  <c:v>7.8765869140625E-2</c:v>
                </c:pt>
                <c:pt idx="110" formatCode="0.00E+00">
                  <c:v>7.69500732421875E-2</c:v>
                </c:pt>
                <c:pt idx="111" formatCode="0.00E+00">
                  <c:v>7.38983154296875E-2</c:v>
                </c:pt>
                <c:pt idx="112" formatCode="0.00E+00">
                  <c:v>6.44683837890625E-2</c:v>
                </c:pt>
                <c:pt idx="113">
                  <c:v>6.7108154296875E-2</c:v>
                </c:pt>
                <c:pt idx="114" formatCode="0.00E+00">
                  <c:v>6.68182373046875E-2</c:v>
                </c:pt>
                <c:pt idx="115">
                  <c:v>5.8685302734375E-2</c:v>
                </c:pt>
                <c:pt idx="116" formatCode="0.00E+00">
                  <c:v>6.50177001953125E-2</c:v>
                </c:pt>
                <c:pt idx="117">
                  <c:v>6.0150146484375E-2</c:v>
                </c:pt>
                <c:pt idx="118" formatCode="0.00E+00">
                  <c:v>5.13763427734375E-2</c:v>
                </c:pt>
                <c:pt idx="119">
                  <c:v>5.6488037109375E-2</c:v>
                </c:pt>
                <c:pt idx="120">
                  <c:v>5.7952880859375E-2</c:v>
                </c:pt>
                <c:pt idx="121" formatCode="0.00E+00">
                  <c:v>5.07049560546875E-2</c:v>
                </c:pt>
                <c:pt idx="122">
                  <c:v>5.1788330078125E-2</c:v>
                </c:pt>
                <c:pt idx="123" formatCode="0.00E+00">
                  <c:v>4.88128662109375E-2</c:v>
                </c:pt>
                <c:pt idx="124">
                  <c:v>4.718017578125E-2</c:v>
                </c:pt>
                <c:pt idx="125">
                  <c:v>4.4464111328125E-2</c:v>
                </c:pt>
                <c:pt idx="126">
                  <c:v>4.26025390625E-2</c:v>
                </c:pt>
                <c:pt idx="127" formatCode="0.00E+00">
                  <c:v>3.99627685546875E-2</c:v>
                </c:pt>
                <c:pt idx="128" formatCode="0.00E+00">
                  <c:v>3.74908447265625E-2</c:v>
                </c:pt>
                <c:pt idx="129">
                  <c:v>3.40576171875E-2</c:v>
                </c:pt>
                <c:pt idx="130">
                  <c:v>3.1829833984375E-2</c:v>
                </c:pt>
                <c:pt idx="131" formatCode="0.00E+00">
                  <c:v>2.91595458984375E-2</c:v>
                </c:pt>
                <c:pt idx="132" formatCode="0.00E+00">
                  <c:v>2.25677490234375E-2</c:v>
                </c:pt>
                <c:pt idx="133">
                  <c:v>2.032470703125E-2</c:v>
                </c:pt>
                <c:pt idx="134">
                  <c:v>2.45361328125E-2</c:v>
                </c:pt>
                <c:pt idx="135" formatCode="0.00E+00">
                  <c:v>2.16217041015625E-2</c:v>
                </c:pt>
                <c:pt idx="136">
                  <c:v>1.4190673828125E-2</c:v>
                </c:pt>
                <c:pt idx="137" formatCode="0.00E+00">
                  <c:v>1.99737548828125E-2</c:v>
                </c:pt>
                <c:pt idx="138">
                  <c:v>1.605224609375E-2</c:v>
                </c:pt>
                <c:pt idx="139" formatCode="0.00E+00">
                  <c:v>1.40228271484375E-2</c:v>
                </c:pt>
                <c:pt idx="140">
                  <c:v>9.307861328125E-3</c:v>
                </c:pt>
                <c:pt idx="141">
                  <c:v>1.08642578125E-2</c:v>
                </c:pt>
                <c:pt idx="142">
                  <c:v>7.8125E-3</c:v>
                </c:pt>
                <c:pt idx="143" formatCode="0.00E+00">
                  <c:v>6.8817138671875E-3</c:v>
                </c:pt>
                <c:pt idx="144" formatCode="0.00E+00">
                  <c:v>5.5389404296875E-3</c:v>
                </c:pt>
                <c:pt idx="145" formatCode="0.00E+00">
                  <c:v>5.5999755859375E-3</c:v>
                </c:pt>
                <c:pt idx="146" formatCode="0.00E+00">
                  <c:v>3.7078857421875E-3</c:v>
                </c:pt>
                <c:pt idx="147" formatCode="0.00E+00">
                  <c:v>4.3487548828125E-3</c:v>
                </c:pt>
                <c:pt idx="148" formatCode="0.00E+00">
                  <c:v>4.3182373046875E-3</c:v>
                </c:pt>
                <c:pt idx="149" formatCode="0.00E+00">
                  <c:v>-9.002685546875E-4</c:v>
                </c:pt>
                <c:pt idx="150">
                  <c:v>2.44140625E-4</c:v>
                </c:pt>
                <c:pt idx="151" formatCode="0.00E+00">
                  <c:v>-1.0833740234375E-3</c:v>
                </c:pt>
                <c:pt idx="152">
                  <c:v>-2.197265625E-3</c:v>
                </c:pt>
                <c:pt idx="153" formatCode="0.00E+00">
                  <c:v>7.62939453125E-5</c:v>
                </c:pt>
                <c:pt idx="154">
                  <c:v>-1.678466796875E-3</c:v>
                </c:pt>
                <c:pt idx="155" formatCode="0.00E+00">
                  <c:v>-2.3651123046875E-3</c:v>
                </c:pt>
                <c:pt idx="156" formatCode="0.00E+00">
                  <c:v>-1.2664794921875E-3</c:v>
                </c:pt>
                <c:pt idx="157" formatCode="0.00E+00">
                  <c:v>-2.9449462890625E-3</c:v>
                </c:pt>
                <c:pt idx="158">
                  <c:v>-3.60107421875E-3</c:v>
                </c:pt>
                <c:pt idx="159">
                  <c:v>-3.35693359375E-3</c:v>
                </c:pt>
                <c:pt idx="160">
                  <c:v>-1.953125E-3</c:v>
                </c:pt>
                <c:pt idx="161">
                  <c:v>-3.41796875E-3</c:v>
                </c:pt>
                <c:pt idx="162">
                  <c:v>-3.7841796875E-3</c:v>
                </c:pt>
                <c:pt idx="163">
                  <c:v>-3.41796875E-3</c:v>
                </c:pt>
                <c:pt idx="164">
                  <c:v>-3.387451171875E-3</c:v>
                </c:pt>
                <c:pt idx="165" formatCode="0.00E+00">
                  <c:v>-4.8980712890625E-3</c:v>
                </c:pt>
                <c:pt idx="166" formatCode="0.00E+00">
                  <c:v>-4.8980712890625E-3</c:v>
                </c:pt>
                <c:pt idx="167">
                  <c:v>-4.08935546875E-3</c:v>
                </c:pt>
                <c:pt idx="168" formatCode="0.00E+00">
                  <c:v>-3.5552978515625E-3</c:v>
                </c:pt>
                <c:pt idx="169" formatCode="0.00E+00">
                  <c:v>-3.4027099609375E-3</c:v>
                </c:pt>
                <c:pt idx="170">
                  <c:v>-4.69970703125E-3</c:v>
                </c:pt>
                <c:pt idx="171" formatCode="0.00E+00">
                  <c:v>-2.2430419921875E-3</c:v>
                </c:pt>
                <c:pt idx="172">
                  <c:v>-2.288818359375E-3</c:v>
                </c:pt>
                <c:pt idx="173">
                  <c:v>-4.425048828125E-3</c:v>
                </c:pt>
                <c:pt idx="174">
                  <c:v>-9.46044921875E-4</c:v>
                </c:pt>
                <c:pt idx="175">
                  <c:v>-2.50244140625E-3</c:v>
                </c:pt>
                <c:pt idx="176" formatCode="0.00E+00">
                  <c:v>-1.8768310546875E-3</c:v>
                </c:pt>
                <c:pt idx="177">
                  <c:v>-2.532958984375E-3</c:v>
                </c:pt>
                <c:pt idx="178" formatCode="0.00E+00">
                  <c:v>-2.7923583984375E-3</c:v>
                </c:pt>
                <c:pt idx="179">
                  <c:v>-2.532958984375E-3</c:v>
                </c:pt>
                <c:pt idx="180">
                  <c:v>-4.486083984375E-3</c:v>
                </c:pt>
                <c:pt idx="181">
                  <c:v>-1.953125E-3</c:v>
                </c:pt>
                <c:pt idx="182" formatCode="0.00E+00">
                  <c:v>-4.57763671875E-5</c:v>
                </c:pt>
                <c:pt idx="183">
                  <c:v>-3.631591796875E-3</c:v>
                </c:pt>
                <c:pt idx="184">
                  <c:v>-4.669189453125E-3</c:v>
                </c:pt>
                <c:pt idx="185" formatCode="0.00E+00">
                  <c:v>-1.3275146484375E-3</c:v>
                </c:pt>
                <c:pt idx="186">
                  <c:v>-4.2724609375E-3</c:v>
                </c:pt>
                <c:pt idx="187" formatCode="0.00E+00">
                  <c:v>-3.0059814453125E-3</c:v>
                </c:pt>
                <c:pt idx="188">
                  <c:v>-1.678466796875E-3</c:v>
                </c:pt>
                <c:pt idx="189">
                  <c:v>9.765625E-4</c:v>
                </c:pt>
                <c:pt idx="190">
                  <c:v>3.35693359375E-4</c:v>
                </c:pt>
                <c:pt idx="191" formatCode="0.00E+00">
                  <c:v>-1.4495849609375E-3</c:v>
                </c:pt>
                <c:pt idx="192" formatCode="0.00E+00">
                  <c:v>-9.307861328125E-4</c:v>
                </c:pt>
                <c:pt idx="193">
                  <c:v>-2.5634765625E-3</c:v>
                </c:pt>
                <c:pt idx="194" formatCode="0.00E+00">
                  <c:v>-4.3182373046875E-3</c:v>
                </c:pt>
                <c:pt idx="195" formatCode="0.00E+00">
                  <c:v>-2.593994140625E-4</c:v>
                </c:pt>
                <c:pt idx="196" formatCode="0.00E+00">
                  <c:v>-7.4310302734375E-3</c:v>
                </c:pt>
                <c:pt idx="197">
                  <c:v>-3.0517578125E-4</c:v>
                </c:pt>
                <c:pt idx="198" formatCode="0.00E+00">
                  <c:v>-6.8817138671875E-3</c:v>
                </c:pt>
                <c:pt idx="199">
                  <c:v>-5.31005859375E-3</c:v>
                </c:pt>
                <c:pt idx="200">
                  <c:v>-5.43212890625E-3</c:v>
                </c:pt>
                <c:pt idx="201">
                  <c:v>1.068115234375E-3</c:v>
                </c:pt>
                <c:pt idx="202" formatCode="0.00E+00">
                  <c:v>-4.4097900390625E-3</c:v>
                </c:pt>
                <c:pt idx="203" formatCode="0.00E+00">
                  <c:v>-5.0506591796875E-3</c:v>
                </c:pt>
                <c:pt idx="204" formatCode="0.00E+00">
                  <c:v>-1.4801025390625E-3</c:v>
                </c:pt>
                <c:pt idx="205">
                  <c:v>-2.685546875E-3</c:v>
                </c:pt>
                <c:pt idx="206">
                  <c:v>-3.021240234375E-3</c:v>
                </c:pt>
                <c:pt idx="207">
                  <c:v>-5.18798828125E-3</c:v>
                </c:pt>
                <c:pt idx="208">
                  <c:v>-3.448486328125E-3</c:v>
                </c:pt>
                <c:pt idx="209">
                  <c:v>-4.39453125E-3</c:v>
                </c:pt>
                <c:pt idx="210">
                  <c:v>-1.8310546875E-4</c:v>
                </c:pt>
                <c:pt idx="211">
                  <c:v>-4.69970703125E-3</c:v>
                </c:pt>
                <c:pt idx="212">
                  <c:v>-1.129150390625E-3</c:v>
                </c:pt>
                <c:pt idx="213">
                  <c:v>-4.180908203125E-3</c:v>
                </c:pt>
                <c:pt idx="214">
                  <c:v>-4.608154296875E-3</c:v>
                </c:pt>
                <c:pt idx="215" formatCode="0.00E+00">
                  <c:v>-1.6632080078125E-3</c:v>
                </c:pt>
                <c:pt idx="216" formatCode="0.00E+00">
                  <c:v>-3.8604736328125E-3</c:v>
                </c:pt>
                <c:pt idx="217">
                  <c:v>1.220703125E-4</c:v>
                </c:pt>
                <c:pt idx="218" formatCode="0.00E+00">
                  <c:v>-4.9591064453125E-3</c:v>
                </c:pt>
                <c:pt idx="219" formatCode="0.00E+00">
                  <c:v>-8.9569091796875E-3</c:v>
                </c:pt>
                <c:pt idx="220" formatCode="0.00E+00">
                  <c:v>-9.1705322265625E-3</c:v>
                </c:pt>
                <c:pt idx="221">
                  <c:v>-3.692626953125E-3</c:v>
                </c:pt>
                <c:pt idx="222" formatCode="0.00E+00">
                  <c:v>-2.5482177734375E-3</c:v>
                </c:pt>
                <c:pt idx="223">
                  <c:v>-1.983642578125E-3</c:v>
                </c:pt>
                <c:pt idx="224">
                  <c:v>-4.730224609375E-3</c:v>
                </c:pt>
                <c:pt idx="225" formatCode="0.00E+00">
                  <c:v>-6.4849853515625E-3</c:v>
                </c:pt>
                <c:pt idx="226" formatCode="0.00E+00">
                  <c:v>-5.6610107421875E-3</c:v>
                </c:pt>
                <c:pt idx="227" formatCode="0.00E+00">
                  <c:v>-2.7313232421875E-3</c:v>
                </c:pt>
                <c:pt idx="228" formatCode="0.00E+00">
                  <c:v>-5.2337646484375E-3</c:v>
                </c:pt>
                <c:pt idx="229">
                  <c:v>2.8076171875E-3</c:v>
                </c:pt>
                <c:pt idx="230" formatCode="0.00E+00">
                  <c:v>-6.8817138671875E-3</c:v>
                </c:pt>
                <c:pt idx="231">
                  <c:v>-1.556396484375E-3</c:v>
                </c:pt>
                <c:pt idx="232" formatCode="0.00E+00">
                  <c:v>1.53961181640625E-2</c:v>
                </c:pt>
                <c:pt idx="233">
                  <c:v>3.173828125E-3</c:v>
                </c:pt>
                <c:pt idx="234">
                  <c:v>-1.6632080078125E-2</c:v>
                </c:pt>
                <c:pt idx="235">
                  <c:v>-1.7669677734375E-2</c:v>
                </c:pt>
                <c:pt idx="236">
                  <c:v>2.410888671875E-3</c:v>
                </c:pt>
                <c:pt idx="237">
                  <c:v>-2.74658203125E-3</c:v>
                </c:pt>
                <c:pt idx="238" formatCode="0.00E+00">
                  <c:v>-9.6282958984375E-3</c:v>
                </c:pt>
                <c:pt idx="239">
                  <c:v>1.007080078125E-3</c:v>
                </c:pt>
                <c:pt idx="240" formatCode="0.00E+00">
                  <c:v>-4.1046142578125E-3</c:v>
                </c:pt>
                <c:pt idx="241">
                  <c:v>4.57763671875E-4</c:v>
                </c:pt>
                <c:pt idx="242">
                  <c:v>-7.415771484375E-3</c:v>
                </c:pt>
                <c:pt idx="243">
                  <c:v>-4.974365234375E-3</c:v>
                </c:pt>
                <c:pt idx="244" formatCode="0.00E+00">
                  <c:v>2.5177001953125E-3</c:v>
                </c:pt>
                <c:pt idx="245">
                  <c:v>-1.031494140625E-2</c:v>
                </c:pt>
                <c:pt idx="246">
                  <c:v>3.143310546875E-3</c:v>
                </c:pt>
                <c:pt idx="247">
                  <c:v>-1.019287109375E-2</c:v>
                </c:pt>
                <c:pt idx="248">
                  <c:v>1.89208984375E-2</c:v>
                </c:pt>
                <c:pt idx="249">
                  <c:v>-1.5777587890625E-2</c:v>
                </c:pt>
                <c:pt idx="250">
                  <c:v>-2.703857421875E-2</c:v>
                </c:pt>
                <c:pt idx="251">
                  <c:v>-1.52587890625E-4</c:v>
                </c:pt>
                <c:pt idx="252">
                  <c:v>1.885986328125E-2</c:v>
                </c:pt>
                <c:pt idx="253">
                  <c:v>2.6153564453125E-2</c:v>
                </c:pt>
                <c:pt idx="254">
                  <c:v>8.48388671875E-3</c:v>
                </c:pt>
                <c:pt idx="255">
                  <c:v>-2.50244140625E-2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80-4B77-8BFB-7E4851156952}"/>
            </c:ext>
          </c:extLst>
        </c:ser>
        <c:ser>
          <c:idx val="2"/>
          <c:order val="2"/>
          <c:tx>
            <c:strRef>
              <c:f>'OH UV New'!$D$14</c:f>
              <c:strCache>
                <c:ptCount val="1"/>
                <c:pt idx="0">
                  <c:v>6OH4Me</c:v>
                </c:pt>
              </c:strCache>
            </c:strRef>
          </c:tx>
          <c:spPr>
            <a:ln w="19050" cap="rnd">
              <a:solidFill>
                <a:srgbClr val="BEE111"/>
              </a:solidFill>
              <a:round/>
            </a:ln>
            <a:effectLst/>
          </c:spPr>
          <c:marker>
            <c:symbol val="none"/>
          </c:marker>
          <c:xVal>
            <c:numRef>
              <c:f>'OH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'OH UV New'!$D$15:$D$270</c:f>
              <c:numCache>
                <c:formatCode>General</c:formatCode>
                <c:ptCount val="256"/>
                <c:pt idx="0">
                  <c:v>2.4444580078125E-2</c:v>
                </c:pt>
                <c:pt idx="1">
                  <c:v>0.665863037109375</c:v>
                </c:pt>
                <c:pt idx="2">
                  <c:v>0.759002685546875</c:v>
                </c:pt>
                <c:pt idx="3">
                  <c:v>1.0777893066406301</c:v>
                </c:pt>
                <c:pt idx="4">
                  <c:v>1.03826904296875</c:v>
                </c:pt>
                <c:pt idx="5">
                  <c:v>1.14862060546875</c:v>
                </c:pt>
                <c:pt idx="6">
                  <c:v>1.29962158203125</c:v>
                </c:pt>
                <c:pt idx="7">
                  <c:v>1.0453796386718801</c:v>
                </c:pt>
                <c:pt idx="8">
                  <c:v>1.32025146484375</c:v>
                </c:pt>
                <c:pt idx="9">
                  <c:v>0.84794616699218806</c:v>
                </c:pt>
                <c:pt idx="10">
                  <c:v>0.87646484375</c:v>
                </c:pt>
                <c:pt idx="11">
                  <c:v>0.66334533691406306</c:v>
                </c:pt>
                <c:pt idx="12">
                  <c:v>0.682647705078125</c:v>
                </c:pt>
                <c:pt idx="13">
                  <c:v>0.54508972167968806</c:v>
                </c:pt>
                <c:pt idx="14">
                  <c:v>0.57684326171875</c:v>
                </c:pt>
                <c:pt idx="15">
                  <c:v>0.486343383789063</c:v>
                </c:pt>
                <c:pt idx="16">
                  <c:v>0.51911926269531306</c:v>
                </c:pt>
                <c:pt idx="17">
                  <c:v>0.4571533203125</c:v>
                </c:pt>
                <c:pt idx="18">
                  <c:v>0.473159790039063</c:v>
                </c:pt>
                <c:pt idx="19">
                  <c:v>0.430328369140625</c:v>
                </c:pt>
                <c:pt idx="20">
                  <c:v>0.421890258789063</c:v>
                </c:pt>
                <c:pt idx="21">
                  <c:v>0.389251708984375</c:v>
                </c:pt>
                <c:pt idx="22">
                  <c:v>0.385284423828125</c:v>
                </c:pt>
                <c:pt idx="23">
                  <c:v>0.358291625976563</c:v>
                </c:pt>
                <c:pt idx="24">
                  <c:v>0.355560302734375</c:v>
                </c:pt>
                <c:pt idx="25">
                  <c:v>0.328659057617188</c:v>
                </c:pt>
                <c:pt idx="26">
                  <c:v>0.331207275390625</c:v>
                </c:pt>
                <c:pt idx="27">
                  <c:v>0.312393188476563</c:v>
                </c:pt>
                <c:pt idx="28">
                  <c:v>0.332427978515625</c:v>
                </c:pt>
                <c:pt idx="29">
                  <c:v>0.30096435546875</c:v>
                </c:pt>
                <c:pt idx="30">
                  <c:v>0.298324584960938</c:v>
                </c:pt>
                <c:pt idx="31">
                  <c:v>0.262298583984375</c:v>
                </c:pt>
                <c:pt idx="32">
                  <c:v>0.259994506835938</c:v>
                </c:pt>
                <c:pt idx="33">
                  <c:v>0.244674682617188</c:v>
                </c:pt>
                <c:pt idx="34">
                  <c:v>0.251144409179688</c:v>
                </c:pt>
                <c:pt idx="35">
                  <c:v>0.245315551757813</c:v>
                </c:pt>
                <c:pt idx="36">
                  <c:v>0.248764038085938</c:v>
                </c:pt>
                <c:pt idx="37">
                  <c:v>0.235031127929688</c:v>
                </c:pt>
                <c:pt idx="38">
                  <c:v>0.229507446289063</c:v>
                </c:pt>
                <c:pt idx="39">
                  <c:v>0.2125244140625</c:v>
                </c:pt>
                <c:pt idx="40">
                  <c:v>0.206161499023438</c:v>
                </c:pt>
                <c:pt idx="41">
                  <c:v>0.18951416015625</c:v>
                </c:pt>
                <c:pt idx="42">
                  <c:v>0.187286376953125</c:v>
                </c:pt>
                <c:pt idx="43">
                  <c:v>0.1761474609375</c:v>
                </c:pt>
                <c:pt idx="44">
                  <c:v>0.1962890625</c:v>
                </c:pt>
                <c:pt idx="45">
                  <c:v>0.19134521484375</c:v>
                </c:pt>
                <c:pt idx="46">
                  <c:v>0.205123901367188</c:v>
                </c:pt>
                <c:pt idx="47">
                  <c:v>0.206619262695313</c:v>
                </c:pt>
                <c:pt idx="48">
                  <c:v>0.22613525390625</c:v>
                </c:pt>
                <c:pt idx="49">
                  <c:v>0.213729858398438</c:v>
                </c:pt>
                <c:pt idx="50">
                  <c:v>0.228347778320313</c:v>
                </c:pt>
                <c:pt idx="51">
                  <c:v>0.227310180664063</c:v>
                </c:pt>
                <c:pt idx="52">
                  <c:v>0.2427978515625</c:v>
                </c:pt>
                <c:pt idx="53">
                  <c:v>0.24822998046875</c:v>
                </c:pt>
                <c:pt idx="54">
                  <c:v>0.269973754882813</c:v>
                </c:pt>
                <c:pt idx="55">
                  <c:v>0.280990600585938</c:v>
                </c:pt>
                <c:pt idx="56">
                  <c:v>0.306564331054688</c:v>
                </c:pt>
                <c:pt idx="57">
                  <c:v>0.318328857421875</c:v>
                </c:pt>
                <c:pt idx="58">
                  <c:v>0.344451904296875</c:v>
                </c:pt>
                <c:pt idx="59">
                  <c:v>0.35589599609375</c:v>
                </c:pt>
                <c:pt idx="60">
                  <c:v>0.385986328125</c:v>
                </c:pt>
                <c:pt idx="61">
                  <c:v>0.40155029296875</c:v>
                </c:pt>
                <c:pt idx="62">
                  <c:v>0.442581176757813</c:v>
                </c:pt>
                <c:pt idx="63">
                  <c:v>0.463211059570313</c:v>
                </c:pt>
                <c:pt idx="64">
                  <c:v>0.513824462890625</c:v>
                </c:pt>
                <c:pt idx="65">
                  <c:v>0.52897644042968806</c:v>
                </c:pt>
                <c:pt idx="66">
                  <c:v>0.58306884765625</c:v>
                </c:pt>
                <c:pt idx="67">
                  <c:v>0.58549499511718806</c:v>
                </c:pt>
                <c:pt idx="68">
                  <c:v>0.6387939453125</c:v>
                </c:pt>
                <c:pt idx="69">
                  <c:v>0.62748718261718806</c:v>
                </c:pt>
                <c:pt idx="70">
                  <c:v>0.68243408203125</c:v>
                </c:pt>
                <c:pt idx="71">
                  <c:v>0.65863037109375</c:v>
                </c:pt>
                <c:pt idx="72">
                  <c:v>0.71044921875</c:v>
                </c:pt>
                <c:pt idx="73">
                  <c:v>0.67242431640625</c:v>
                </c:pt>
                <c:pt idx="74">
                  <c:v>0.71430969238281306</c:v>
                </c:pt>
                <c:pt idx="75">
                  <c:v>0.66737365722656306</c:v>
                </c:pt>
                <c:pt idx="76">
                  <c:v>0.69525146484375</c:v>
                </c:pt>
                <c:pt idx="77">
                  <c:v>0.643035888671875</c:v>
                </c:pt>
                <c:pt idx="78">
                  <c:v>0.66276550292968806</c:v>
                </c:pt>
                <c:pt idx="79">
                  <c:v>0.61187744140625</c:v>
                </c:pt>
                <c:pt idx="80">
                  <c:v>0.62347412109375</c:v>
                </c:pt>
                <c:pt idx="81">
                  <c:v>0.57637023925781306</c:v>
                </c:pt>
                <c:pt idx="82">
                  <c:v>0.58454895019531306</c:v>
                </c:pt>
                <c:pt idx="83">
                  <c:v>0.54661560058593806</c:v>
                </c:pt>
                <c:pt idx="84">
                  <c:v>0.55787658691406306</c:v>
                </c:pt>
                <c:pt idx="85">
                  <c:v>0.52857971191406306</c:v>
                </c:pt>
                <c:pt idx="86">
                  <c:v>0.541595458984375</c:v>
                </c:pt>
                <c:pt idx="87">
                  <c:v>0.51678466796875</c:v>
                </c:pt>
                <c:pt idx="88">
                  <c:v>0.534515380859375</c:v>
                </c:pt>
                <c:pt idx="89">
                  <c:v>0.50132751464843806</c:v>
                </c:pt>
                <c:pt idx="90">
                  <c:v>0.497909545898438</c:v>
                </c:pt>
                <c:pt idx="91">
                  <c:v>0.453933715820313</c:v>
                </c:pt>
                <c:pt idx="92">
                  <c:v>0.440399169921875</c:v>
                </c:pt>
                <c:pt idx="93">
                  <c:v>0.39813232421875</c:v>
                </c:pt>
                <c:pt idx="94">
                  <c:v>0.3729248046875</c:v>
                </c:pt>
                <c:pt idx="95">
                  <c:v>0.321060180664063</c:v>
                </c:pt>
                <c:pt idx="96">
                  <c:v>0.282394409179688</c:v>
                </c:pt>
                <c:pt idx="97">
                  <c:v>0.2388916015625</c:v>
                </c:pt>
                <c:pt idx="98">
                  <c:v>0.220703125</c:v>
                </c:pt>
                <c:pt idx="99">
                  <c:v>0.191741943359375</c:v>
                </c:pt>
                <c:pt idx="100">
                  <c:v>0.171737670898438</c:v>
                </c:pt>
                <c:pt idx="101">
                  <c:v>0.151199340820313</c:v>
                </c:pt>
                <c:pt idx="102">
                  <c:v>0.135452270507813</c:v>
                </c:pt>
                <c:pt idx="103">
                  <c:v>0.117691040039063</c:v>
                </c:pt>
                <c:pt idx="104">
                  <c:v>0.100540161132813</c:v>
                </c:pt>
                <c:pt idx="105">
                  <c:v>8.3709716796875E-2</c:v>
                </c:pt>
                <c:pt idx="106" formatCode="0.00E+00">
                  <c:v>8.04290771484375E-2</c:v>
                </c:pt>
                <c:pt idx="107" formatCode="0.00E+00">
                  <c:v>7.16705322265625E-2</c:v>
                </c:pt>
                <c:pt idx="108">
                  <c:v>5.877685546875E-2</c:v>
                </c:pt>
                <c:pt idx="109" formatCode="0.00E+00">
                  <c:v>5.74493408203125E-2</c:v>
                </c:pt>
                <c:pt idx="110">
                  <c:v>5.4656982421875E-2</c:v>
                </c:pt>
                <c:pt idx="111">
                  <c:v>5.1361083984375E-2</c:v>
                </c:pt>
                <c:pt idx="112" formatCode="0.00E+00">
                  <c:v>4.12445068359375E-2</c:v>
                </c:pt>
                <c:pt idx="113">
                  <c:v>4.400634765625E-2</c:v>
                </c:pt>
                <c:pt idx="114">
                  <c:v>4.248046875E-2</c:v>
                </c:pt>
                <c:pt idx="115" formatCode="0.00E+00">
                  <c:v>3.46832275390625E-2</c:v>
                </c:pt>
                <c:pt idx="116">
                  <c:v>4.0985107421875E-2</c:v>
                </c:pt>
                <c:pt idx="117">
                  <c:v>3.619384765625E-2</c:v>
                </c:pt>
                <c:pt idx="118" formatCode="0.00E+00">
                  <c:v>3.36761474609375E-2</c:v>
                </c:pt>
                <c:pt idx="119" formatCode="0.00E+00">
                  <c:v>3.29437255859375E-2</c:v>
                </c:pt>
                <c:pt idx="120">
                  <c:v>3.4393310546875E-2</c:v>
                </c:pt>
                <c:pt idx="121" formatCode="0.00E+00">
                  <c:v>2.70538330078125E-2</c:v>
                </c:pt>
                <c:pt idx="122">
                  <c:v>2.8594970703125E-2</c:v>
                </c:pt>
                <c:pt idx="123" formatCode="0.00E+00">
                  <c:v>2.66571044921875E-2</c:v>
                </c:pt>
                <c:pt idx="124" formatCode="0.00E+00">
                  <c:v>2.52838134765625E-2</c:v>
                </c:pt>
                <c:pt idx="125" formatCode="0.00E+00">
                  <c:v>2.35137939453125E-2</c:v>
                </c:pt>
                <c:pt idx="126">
                  <c:v>2.20947265625E-2</c:v>
                </c:pt>
                <c:pt idx="127" formatCode="0.00E+00">
                  <c:v>2.06451416015625E-2</c:v>
                </c:pt>
                <c:pt idx="128" formatCode="0.00E+00">
                  <c:v>1.86004638671875E-2</c:v>
                </c:pt>
                <c:pt idx="129" formatCode="0.00E+00">
                  <c:v>1.63726806640625E-2</c:v>
                </c:pt>
                <c:pt idx="130" formatCode="0.00E+00">
                  <c:v>1.48468017578125E-2</c:v>
                </c:pt>
                <c:pt idx="131" formatCode="0.00E+00">
                  <c:v>1.30767822265625E-2</c:v>
                </c:pt>
                <c:pt idx="132" formatCode="0.00E+00">
                  <c:v>7.6446533203125E-3</c:v>
                </c:pt>
                <c:pt idx="133">
                  <c:v>1.1016845703125E-2</c:v>
                </c:pt>
                <c:pt idx="134">
                  <c:v>1.2054443359375E-2</c:v>
                </c:pt>
                <c:pt idx="135">
                  <c:v>9.735107421875E-3</c:v>
                </c:pt>
                <c:pt idx="136">
                  <c:v>3.631591796875E-3</c:v>
                </c:pt>
                <c:pt idx="137" formatCode="0.00E+00">
                  <c:v>1.02691650390625E-2</c:v>
                </c:pt>
                <c:pt idx="138" formatCode="0.00E+00">
                  <c:v>6.8817138671875E-3</c:v>
                </c:pt>
                <c:pt idx="139" formatCode="0.00E+00">
                  <c:v>5.6915283203125E-3</c:v>
                </c:pt>
                <c:pt idx="140">
                  <c:v>1.28173828125E-3</c:v>
                </c:pt>
                <c:pt idx="141">
                  <c:v>4.180908203125E-3</c:v>
                </c:pt>
                <c:pt idx="142" formatCode="0.00E+00">
                  <c:v>1.9683837890625E-3</c:v>
                </c:pt>
                <c:pt idx="143" formatCode="0.00E+00">
                  <c:v>1.6021728515625E-3</c:v>
                </c:pt>
                <c:pt idx="144">
                  <c:v>9.46044921875E-4</c:v>
                </c:pt>
                <c:pt idx="145" formatCode="0.00E+00">
                  <c:v>1.6937255859375E-3</c:v>
                </c:pt>
                <c:pt idx="146">
                  <c:v>3.0517578125E-4</c:v>
                </c:pt>
                <c:pt idx="147">
                  <c:v>1.617431640625E-3</c:v>
                </c:pt>
                <c:pt idx="148" formatCode="0.00E+00">
                  <c:v>2.6397705078125E-3</c:v>
                </c:pt>
                <c:pt idx="149" formatCode="0.00E+00">
                  <c:v>-3.0059814453125E-3</c:v>
                </c:pt>
                <c:pt idx="150" formatCode="0.00E+00">
                  <c:v>-1.5411376953125E-3</c:v>
                </c:pt>
                <c:pt idx="151" formatCode="0.00E+00">
                  <c:v>-2.6092529296875E-3</c:v>
                </c:pt>
                <c:pt idx="152">
                  <c:v>-3.47900390625E-3</c:v>
                </c:pt>
                <c:pt idx="153">
                  <c:v>-1.0986328125E-3</c:v>
                </c:pt>
                <c:pt idx="154">
                  <c:v>-2.62451171875E-3</c:v>
                </c:pt>
                <c:pt idx="155">
                  <c:v>-3.326416015625E-3</c:v>
                </c:pt>
                <c:pt idx="156" formatCode="0.00E+00">
                  <c:v>-1.8157958984375E-3</c:v>
                </c:pt>
                <c:pt idx="157">
                  <c:v>-3.5400390625E-3</c:v>
                </c:pt>
                <c:pt idx="158" formatCode="0.00E+00">
                  <c:v>-4.4403076171875E-3</c:v>
                </c:pt>
                <c:pt idx="159" formatCode="0.00E+00">
                  <c:v>-4.0435791015625E-3</c:v>
                </c:pt>
                <c:pt idx="160">
                  <c:v>-2.716064453125E-3</c:v>
                </c:pt>
                <c:pt idx="161" formatCode="0.00E+00">
                  <c:v>-4.1656494140625E-3</c:v>
                </c:pt>
                <c:pt idx="162">
                  <c:v>-4.7607421875E-3</c:v>
                </c:pt>
                <c:pt idx="163">
                  <c:v>-4.150390625E-3</c:v>
                </c:pt>
                <c:pt idx="164" formatCode="0.00E+00">
                  <c:v>-4.2877197265625E-3</c:v>
                </c:pt>
                <c:pt idx="165" formatCode="0.00E+00">
                  <c:v>-5.8135986328125E-3</c:v>
                </c:pt>
                <c:pt idx="166">
                  <c:v>-6.53076171875E-3</c:v>
                </c:pt>
                <c:pt idx="167" formatCode="0.00E+00">
                  <c:v>-5.2642822265625E-3</c:v>
                </c:pt>
                <c:pt idx="168">
                  <c:v>-4.5166015625E-3</c:v>
                </c:pt>
                <c:pt idx="169" formatCode="0.00E+00">
                  <c:v>-4.3487548828125E-3</c:v>
                </c:pt>
                <c:pt idx="170" formatCode="0.00E+00">
                  <c:v>-5.8746337890625E-3</c:v>
                </c:pt>
                <c:pt idx="171">
                  <c:v>-3.2958984375E-3</c:v>
                </c:pt>
                <c:pt idx="172" formatCode="0.00E+00">
                  <c:v>-3.2196044921875E-3</c:v>
                </c:pt>
                <c:pt idx="173" formatCode="0.00E+00">
                  <c:v>-5.6304931640625E-3</c:v>
                </c:pt>
                <c:pt idx="174" formatCode="0.00E+00">
                  <c:v>-1.9378662109375E-3</c:v>
                </c:pt>
                <c:pt idx="175" formatCode="0.00E+00">
                  <c:v>-3.9520263671875E-3</c:v>
                </c:pt>
                <c:pt idx="176" formatCode="0.00E+00">
                  <c:v>-2.7618408203125E-3</c:v>
                </c:pt>
                <c:pt idx="177" formatCode="0.00E+00">
                  <c:v>-3.7384033203125E-3</c:v>
                </c:pt>
                <c:pt idx="178" formatCode="0.00E+00">
                  <c:v>-3.7994384765625E-3</c:v>
                </c:pt>
                <c:pt idx="179">
                  <c:v>-3.631591796875E-3</c:v>
                </c:pt>
                <c:pt idx="180" formatCode="0.00E+00">
                  <c:v>-5.5999755859375E-3</c:v>
                </c:pt>
                <c:pt idx="181">
                  <c:v>-3.23486328125E-3</c:v>
                </c:pt>
                <c:pt idx="182">
                  <c:v>-9.1552734375E-4</c:v>
                </c:pt>
                <c:pt idx="183" formatCode="0.00E+00">
                  <c:v>-4.5928955078125E-3</c:v>
                </c:pt>
                <c:pt idx="184" formatCode="0.00E+00">
                  <c:v>-6.1492919921875E-3</c:v>
                </c:pt>
                <c:pt idx="185">
                  <c:v>-2.593994140625E-3</c:v>
                </c:pt>
                <c:pt idx="186" formatCode="0.00E+00">
                  <c:v>-5.9051513671875E-3</c:v>
                </c:pt>
                <c:pt idx="187">
                  <c:v>-4.2724609375E-3</c:v>
                </c:pt>
                <c:pt idx="188" formatCode="0.00E+00">
                  <c:v>-2.9144287109375E-3</c:v>
                </c:pt>
                <c:pt idx="189" formatCode="0.00E+00">
                  <c:v>1.373291015625E-4</c:v>
                </c:pt>
                <c:pt idx="190" formatCode="0.00E+00">
                  <c:v>-3.509521484375E-4</c:v>
                </c:pt>
                <c:pt idx="191" formatCode="0.00E+00">
                  <c:v>-2.3040771484375E-3</c:v>
                </c:pt>
                <c:pt idx="192" formatCode="0.00E+00">
                  <c:v>-5.035400390625E-4</c:v>
                </c:pt>
                <c:pt idx="193" formatCode="0.00E+00">
                  <c:v>-3.3416748046875E-3</c:v>
                </c:pt>
                <c:pt idx="194">
                  <c:v>-5.340576171875E-3</c:v>
                </c:pt>
                <c:pt idx="195" formatCode="0.00E+00">
                  <c:v>-1.0528564453125E-3</c:v>
                </c:pt>
                <c:pt idx="196">
                  <c:v>-8.97216796875E-3</c:v>
                </c:pt>
                <c:pt idx="197">
                  <c:v>-1.129150390625E-3</c:v>
                </c:pt>
                <c:pt idx="198" formatCode="0.00E+00">
                  <c:v>-8.2855224609375E-3</c:v>
                </c:pt>
                <c:pt idx="199" formatCode="0.00E+00">
                  <c:v>-6.8206787109375E-3</c:v>
                </c:pt>
                <c:pt idx="200" formatCode="0.00E+00">
                  <c:v>-6.9732666015625E-3</c:v>
                </c:pt>
                <c:pt idx="201">
                  <c:v>2.13623046875E-4</c:v>
                </c:pt>
                <c:pt idx="202">
                  <c:v>-5.9814453125E-3</c:v>
                </c:pt>
                <c:pt idx="203">
                  <c:v>-6.7138671875E-3</c:v>
                </c:pt>
                <c:pt idx="204">
                  <c:v>-2.655029296875E-3</c:v>
                </c:pt>
                <c:pt idx="205" formatCode="0.00E+00">
                  <c:v>-4.1961669921875E-3</c:v>
                </c:pt>
                <c:pt idx="206">
                  <c:v>-4.45556640625E-3</c:v>
                </c:pt>
                <c:pt idx="207">
                  <c:v>-6.805419921875E-3</c:v>
                </c:pt>
                <c:pt idx="208">
                  <c:v>-4.241943359375E-3</c:v>
                </c:pt>
                <c:pt idx="209" formatCode="0.00E+00">
                  <c:v>-6.4239501953125E-3</c:v>
                </c:pt>
                <c:pt idx="210">
                  <c:v>-1.15966796875E-3</c:v>
                </c:pt>
                <c:pt idx="211">
                  <c:v>-6.439208984375E-3</c:v>
                </c:pt>
                <c:pt idx="212">
                  <c:v>-1.800537109375E-3</c:v>
                </c:pt>
                <c:pt idx="213">
                  <c:v>-5.615234375E-3</c:v>
                </c:pt>
                <c:pt idx="214" formatCode="0.00E+00">
                  <c:v>-7.1563720703125E-3</c:v>
                </c:pt>
                <c:pt idx="215" formatCode="0.00E+00">
                  <c:v>-2.4261474609375E-3</c:v>
                </c:pt>
                <c:pt idx="216">
                  <c:v>-6.103515625E-3</c:v>
                </c:pt>
                <c:pt idx="217" formatCode="0.00E+00">
                  <c:v>-1.678466796875E-4</c:v>
                </c:pt>
                <c:pt idx="218">
                  <c:v>-6.378173828125E-3</c:v>
                </c:pt>
                <c:pt idx="219" formatCode="0.00E+00">
                  <c:v>-1.05438232421875E-2</c:v>
                </c:pt>
                <c:pt idx="220">
                  <c:v>-1.165771484375E-2</c:v>
                </c:pt>
                <c:pt idx="221" formatCode="0.00E+00">
                  <c:v>-5.1727294921875E-3</c:v>
                </c:pt>
                <c:pt idx="222">
                  <c:v>-3.72314453125E-3</c:v>
                </c:pt>
                <c:pt idx="223">
                  <c:v>-3.72314453125E-3</c:v>
                </c:pt>
                <c:pt idx="224" formatCode="0.00E+00">
                  <c:v>-6.2103271484375E-3</c:v>
                </c:pt>
                <c:pt idx="225" formatCode="0.00E+00">
                  <c:v>-8.3160400390625E-3</c:v>
                </c:pt>
                <c:pt idx="226" formatCode="0.00E+00">
                  <c:v>-7.6141357421875E-3</c:v>
                </c:pt>
                <c:pt idx="227" formatCode="0.00E+00">
                  <c:v>-3.9215087890625E-3</c:v>
                </c:pt>
                <c:pt idx="228">
                  <c:v>-7.080078125E-3</c:v>
                </c:pt>
                <c:pt idx="229">
                  <c:v>1.617431640625E-3</c:v>
                </c:pt>
                <c:pt idx="230">
                  <c:v>-8.7890625E-3</c:v>
                </c:pt>
                <c:pt idx="231">
                  <c:v>-3.23486328125E-3</c:v>
                </c:pt>
                <c:pt idx="232">
                  <c:v>1.666259765625E-2</c:v>
                </c:pt>
                <c:pt idx="233" formatCode="0.00E+00">
                  <c:v>3.7384033203125E-3</c:v>
                </c:pt>
                <c:pt idx="234" formatCode="0.00E+00">
                  <c:v>-1.87835693359375E-2</c:v>
                </c:pt>
                <c:pt idx="235" formatCode="0.00E+00">
                  <c:v>-2.10723876953125E-2</c:v>
                </c:pt>
                <c:pt idx="236" formatCode="0.00E+00">
                  <c:v>2.3040771484375E-3</c:v>
                </c:pt>
                <c:pt idx="237" formatCode="0.00E+00">
                  <c:v>-4.0435791015625E-3</c:v>
                </c:pt>
                <c:pt idx="238">
                  <c:v>-1.20849609375E-2</c:v>
                </c:pt>
                <c:pt idx="239" formatCode="0.00E+00">
                  <c:v>1.983642578125E-4</c:v>
                </c:pt>
                <c:pt idx="240">
                  <c:v>-5.950927734375E-3</c:v>
                </c:pt>
                <c:pt idx="241" formatCode="0.00E+00">
                  <c:v>-9.307861328125E-4</c:v>
                </c:pt>
                <c:pt idx="242">
                  <c:v>-9.3994140625E-3</c:v>
                </c:pt>
                <c:pt idx="243">
                  <c:v>-6.591796875E-3</c:v>
                </c:pt>
                <c:pt idx="244" formatCode="0.00E+00">
                  <c:v>1.6326904296875E-3</c:v>
                </c:pt>
                <c:pt idx="245" formatCode="0.00E+00">
                  <c:v>-1.32598876953125E-2</c:v>
                </c:pt>
                <c:pt idx="246">
                  <c:v>4.638671875E-3</c:v>
                </c:pt>
                <c:pt idx="247">
                  <c:v>-1.3092041015625E-2</c:v>
                </c:pt>
                <c:pt idx="248">
                  <c:v>2.130126953125E-2</c:v>
                </c:pt>
                <c:pt idx="249" formatCode="0.00E+00">
                  <c:v>-1.92718505859375E-2</c:v>
                </c:pt>
                <c:pt idx="250">
                  <c:v>-3.2379150390625E-2</c:v>
                </c:pt>
                <c:pt idx="251">
                  <c:v>-7.32421875E-4</c:v>
                </c:pt>
                <c:pt idx="252" formatCode="0.00E+00">
                  <c:v>2.15301513671875E-2</c:v>
                </c:pt>
                <c:pt idx="253">
                  <c:v>2.89306640625E-2</c:v>
                </c:pt>
                <c:pt idx="254">
                  <c:v>8.36181640625E-3</c:v>
                </c:pt>
                <c:pt idx="255" formatCode="0.00E+00">
                  <c:v>-3.01971435546875E-2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80-4B77-8BFB-7E4851156952}"/>
            </c:ext>
          </c:extLst>
        </c:ser>
        <c:ser>
          <c:idx val="3"/>
          <c:order val="3"/>
          <c:tx>
            <c:strRef>
              <c:f>'OH UV New'!$E$14</c:f>
              <c:strCache>
                <c:ptCount val="1"/>
                <c:pt idx="0">
                  <c:v>6OH7Me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'OH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'OH UV New'!$E$15:$E$270</c:f>
              <c:numCache>
                <c:formatCode>General</c:formatCode>
                <c:ptCount val="256"/>
                <c:pt idx="0">
                  <c:v>-1.2822182144165001E-2</c:v>
                </c:pt>
                <c:pt idx="1">
                  <c:v>0.38986730111694301</c:v>
                </c:pt>
                <c:pt idx="2">
                  <c:v>0.589130449615479</c:v>
                </c:pt>
                <c:pt idx="3">
                  <c:v>0.63501450282287597</c:v>
                </c:pt>
                <c:pt idx="4">
                  <c:v>0.57756717938232405</c:v>
                </c:pt>
                <c:pt idx="5">
                  <c:v>0.48318334043884298</c:v>
                </c:pt>
                <c:pt idx="6">
                  <c:v>0.38670224578857398</c:v>
                </c:pt>
                <c:pt idx="7">
                  <c:v>0.340940390487671</c:v>
                </c:pt>
                <c:pt idx="8">
                  <c:v>0.26980398701477099</c:v>
                </c:pt>
                <c:pt idx="9">
                  <c:v>0.255247381027222</c:v>
                </c:pt>
                <c:pt idx="10">
                  <c:v>0.21884879814147901</c:v>
                </c:pt>
                <c:pt idx="11">
                  <c:v>0.20118052523803701</c:v>
                </c:pt>
                <c:pt idx="12">
                  <c:v>0.17998985357666</c:v>
                </c:pt>
                <c:pt idx="13">
                  <c:v>0.170073037765503</c:v>
                </c:pt>
                <c:pt idx="14">
                  <c:v>0.16013977418518099</c:v>
                </c:pt>
                <c:pt idx="15">
                  <c:v>0.153875882400513</c:v>
                </c:pt>
                <c:pt idx="16">
                  <c:v>0.149538757598877</c:v>
                </c:pt>
                <c:pt idx="17">
                  <c:v>0.14921297286987301</c:v>
                </c:pt>
                <c:pt idx="18">
                  <c:v>0.14649763774108901</c:v>
                </c:pt>
                <c:pt idx="19">
                  <c:v>0.144660970184326</c:v>
                </c:pt>
                <c:pt idx="20">
                  <c:v>0.14226243626403801</c:v>
                </c:pt>
                <c:pt idx="21">
                  <c:v>0.14285250823974599</c:v>
                </c:pt>
                <c:pt idx="22">
                  <c:v>0.14094351013183601</c:v>
                </c:pt>
                <c:pt idx="23">
                  <c:v>0.13861849575805699</c:v>
                </c:pt>
                <c:pt idx="24">
                  <c:v>0.13897010810852101</c:v>
                </c:pt>
                <c:pt idx="25">
                  <c:v>0.142647208374023</c:v>
                </c:pt>
                <c:pt idx="26">
                  <c:v>0.14465126005554199</c:v>
                </c:pt>
                <c:pt idx="27">
                  <c:v>0.145605428833008</c:v>
                </c:pt>
                <c:pt idx="28">
                  <c:v>0.142377900924683</c:v>
                </c:pt>
                <c:pt idx="29">
                  <c:v>0.13674093997192399</c:v>
                </c:pt>
                <c:pt idx="30">
                  <c:v>0.128730942443848</c:v>
                </c:pt>
                <c:pt idx="31">
                  <c:v>0.120830002212524</c:v>
                </c:pt>
                <c:pt idx="32">
                  <c:v>0.11711346693420401</c:v>
                </c:pt>
                <c:pt idx="33">
                  <c:v>0.11903679904174801</c:v>
                </c:pt>
                <c:pt idx="34">
                  <c:v>0.121806035293579</c:v>
                </c:pt>
                <c:pt idx="35">
                  <c:v>0.124586567001343</c:v>
                </c:pt>
                <c:pt idx="36">
                  <c:v>0.123989427108765</c:v>
                </c:pt>
                <c:pt idx="37">
                  <c:v>0.11986896368408199</c:v>
                </c:pt>
                <c:pt idx="38">
                  <c:v>0.11145834077453599</c:v>
                </c:pt>
                <c:pt idx="39">
                  <c:v>0.102622652023315</c:v>
                </c:pt>
                <c:pt idx="40" formatCode="0.00E+00">
                  <c:v>9.5339659103393606E-2</c:v>
                </c:pt>
                <c:pt idx="41" formatCode="0.00E+00">
                  <c:v>9.0885484313964801E-2</c:v>
                </c:pt>
                <c:pt idx="42" formatCode="0.00E+00">
                  <c:v>8.7781017425537095E-2</c:v>
                </c:pt>
                <c:pt idx="43" formatCode="0.00E+00">
                  <c:v>8.8192343765258793E-2</c:v>
                </c:pt>
                <c:pt idx="44" formatCode="0.00E+00">
                  <c:v>9.1267151824951195E-2</c:v>
                </c:pt>
                <c:pt idx="45" formatCode="0.00E+00">
                  <c:v>9.6425806365966801E-2</c:v>
                </c:pt>
                <c:pt idx="46">
                  <c:v>0.10225135519409199</c:v>
                </c:pt>
                <c:pt idx="47">
                  <c:v>0.111079909973145</c:v>
                </c:pt>
                <c:pt idx="48">
                  <c:v>0.119305115661621</c:v>
                </c:pt>
                <c:pt idx="49">
                  <c:v>0.12688932073974599</c:v>
                </c:pt>
                <c:pt idx="50">
                  <c:v>0.13262582702636699</c:v>
                </c:pt>
                <c:pt idx="51">
                  <c:v>0.138277782531738</c:v>
                </c:pt>
                <c:pt idx="52">
                  <c:v>0.14349826483154299</c:v>
                </c:pt>
                <c:pt idx="53">
                  <c:v>0.15056789913940399</c:v>
                </c:pt>
                <c:pt idx="54">
                  <c:v>0.159410061309814</c:v>
                </c:pt>
                <c:pt idx="55">
                  <c:v>0.16989706645202601</c:v>
                </c:pt>
                <c:pt idx="56">
                  <c:v>0.17863195481872601</c:v>
                </c:pt>
                <c:pt idx="57">
                  <c:v>0.18709535591125501</c:v>
                </c:pt>
                <c:pt idx="58">
                  <c:v>0.19493493077087401</c:v>
                </c:pt>
                <c:pt idx="59">
                  <c:v>0.204891115539551</c:v>
                </c:pt>
                <c:pt idx="60">
                  <c:v>0.21622435510253901</c:v>
                </c:pt>
                <c:pt idx="61">
                  <c:v>0.231971013336182</c:v>
                </c:pt>
                <c:pt idx="62">
                  <c:v>0.25028418411254899</c:v>
                </c:pt>
                <c:pt idx="63">
                  <c:v>0.272279145080566</c:v>
                </c:pt>
                <c:pt idx="64">
                  <c:v>0.29034910025024402</c:v>
                </c:pt>
                <c:pt idx="65">
                  <c:v>0.30810185787963901</c:v>
                </c:pt>
                <c:pt idx="66">
                  <c:v>0.32166888945007299</c:v>
                </c:pt>
                <c:pt idx="67">
                  <c:v>0.33494567404174802</c:v>
                </c:pt>
                <c:pt idx="68">
                  <c:v>0.34449502423095701</c:v>
                </c:pt>
                <c:pt idx="69">
                  <c:v>0.35580197378540002</c:v>
                </c:pt>
                <c:pt idx="70">
                  <c:v>0.36479454386901899</c:v>
                </c:pt>
                <c:pt idx="71">
                  <c:v>0.376502052749634</c:v>
                </c:pt>
                <c:pt idx="72">
                  <c:v>0.38158520608520502</c:v>
                </c:pt>
                <c:pt idx="73">
                  <c:v>0.38671050270080598</c:v>
                </c:pt>
                <c:pt idx="74">
                  <c:v>0.38539329400634798</c:v>
                </c:pt>
                <c:pt idx="75">
                  <c:v>0.38345278752136203</c:v>
                </c:pt>
                <c:pt idx="76">
                  <c:v>0.37623862422180199</c:v>
                </c:pt>
                <c:pt idx="77">
                  <c:v>0.37073443441772502</c:v>
                </c:pt>
                <c:pt idx="78">
                  <c:v>0.361896896118164</c:v>
                </c:pt>
                <c:pt idx="79">
                  <c:v>0.35630300321960501</c:v>
                </c:pt>
                <c:pt idx="80">
                  <c:v>0.34765174085998501</c:v>
                </c:pt>
                <c:pt idx="81">
                  <c:v>0.34090392796325703</c:v>
                </c:pt>
                <c:pt idx="82">
                  <c:v>0.33418293351745598</c:v>
                </c:pt>
                <c:pt idx="83">
                  <c:v>0.333491136383057</c:v>
                </c:pt>
                <c:pt idx="84">
                  <c:v>0.331050789459228</c:v>
                </c:pt>
                <c:pt idx="85">
                  <c:v>0.33320036096191402</c:v>
                </c:pt>
                <c:pt idx="86">
                  <c:v>0.33473290992736798</c:v>
                </c:pt>
                <c:pt idx="87">
                  <c:v>0.33595466871643098</c:v>
                </c:pt>
                <c:pt idx="88">
                  <c:v>0.331490387466431</c:v>
                </c:pt>
                <c:pt idx="89">
                  <c:v>0.323773411239624</c:v>
                </c:pt>
                <c:pt idx="90">
                  <c:v>0.31161071530151402</c:v>
                </c:pt>
                <c:pt idx="91">
                  <c:v>0.29686248289489697</c:v>
                </c:pt>
                <c:pt idx="92">
                  <c:v>0.27356491145324702</c:v>
                </c:pt>
                <c:pt idx="93">
                  <c:v>0.246682651107788</c:v>
                </c:pt>
                <c:pt idx="94">
                  <c:v>0.21429587068176301</c:v>
                </c:pt>
                <c:pt idx="95">
                  <c:v>0.17820028344726599</c:v>
                </c:pt>
                <c:pt idx="96">
                  <c:v>0.14317413148498501</c:v>
                </c:pt>
                <c:pt idx="97">
                  <c:v>0.11278281555175799</c:v>
                </c:pt>
                <c:pt idx="98" formatCode="0.00E+00">
                  <c:v>8.7700694183349595E-2</c:v>
                </c:pt>
                <c:pt idx="99">
                  <c:v>6.9588859954834006E-2</c:v>
                </c:pt>
                <c:pt idx="100" formatCode="0.00E+00">
                  <c:v>5.5834297393798797E-2</c:v>
                </c:pt>
                <c:pt idx="101" formatCode="0.00E+00">
                  <c:v>4.5739462554931602E-2</c:v>
                </c:pt>
                <c:pt idx="102" formatCode="0.00E+00">
                  <c:v>3.6913616043090798E-2</c:v>
                </c:pt>
                <c:pt idx="103" formatCode="0.00E+00">
                  <c:v>2.8872440414428699E-2</c:v>
                </c:pt>
                <c:pt idx="104" formatCode="0.00E+00">
                  <c:v>2.3069482498168901E-2</c:v>
                </c:pt>
                <c:pt idx="105" formatCode="0.00E+00">
                  <c:v>1.88830298309326E-2</c:v>
                </c:pt>
                <c:pt idx="106" formatCode="0.00E+00">
                  <c:v>1.5686217636108401E-2</c:v>
                </c:pt>
                <c:pt idx="107" formatCode="0.00E+00">
                  <c:v>1.34950973510742E-2</c:v>
                </c:pt>
                <c:pt idx="108" formatCode="0.00E+00">
                  <c:v>1.17921917724609E-2</c:v>
                </c:pt>
                <c:pt idx="109" formatCode="0.00E+00">
                  <c:v>1.1066574325561501E-2</c:v>
                </c:pt>
                <c:pt idx="110" formatCode="0.00E+00">
                  <c:v>1.05280915374756E-2</c:v>
                </c:pt>
                <c:pt idx="111" formatCode="0.00E+00">
                  <c:v>1.0069007217407199E-2</c:v>
                </c:pt>
                <c:pt idx="112" formatCode="0.00E+00">
                  <c:v>9.9140414886474595E-3</c:v>
                </c:pt>
                <c:pt idx="113" formatCode="0.00E+00">
                  <c:v>1.05712917022705E-2</c:v>
                </c:pt>
                <c:pt idx="114" formatCode="0.00E+00">
                  <c:v>1.11324975128174E-2</c:v>
                </c:pt>
                <c:pt idx="115" formatCode="0.00E+00">
                  <c:v>1.1526649475097701E-2</c:v>
                </c:pt>
                <c:pt idx="116" formatCode="0.00E+00">
                  <c:v>1.16817473144531E-2</c:v>
                </c:pt>
                <c:pt idx="117" formatCode="0.00E+00">
                  <c:v>1.24065720977783E-2</c:v>
                </c:pt>
                <c:pt idx="118" formatCode="0.00E+00">
                  <c:v>1.2482205413818399E-2</c:v>
                </c:pt>
                <c:pt idx="119" formatCode="0.00E+00">
                  <c:v>1.22239952545166E-2</c:v>
                </c:pt>
                <c:pt idx="120">
                  <c:v>1.1927869354248E-2</c:v>
                </c:pt>
                <c:pt idx="121" formatCode="0.00E+00">
                  <c:v>1.21258370819092E-2</c:v>
                </c:pt>
                <c:pt idx="122" formatCode="0.00E+00">
                  <c:v>1.20914222717285E-2</c:v>
                </c:pt>
                <c:pt idx="123" formatCode="0.00E+00">
                  <c:v>1.18067239379883E-2</c:v>
                </c:pt>
                <c:pt idx="124" formatCode="0.00E+00">
                  <c:v>1.1605915832519499E-2</c:v>
                </c:pt>
                <c:pt idx="125" formatCode="0.00E+00">
                  <c:v>1.20461743927002E-2</c:v>
                </c:pt>
                <c:pt idx="126" formatCode="0.00E+00">
                  <c:v>1.1810224868774401E-2</c:v>
                </c:pt>
                <c:pt idx="127">
                  <c:v>1.1830437789917001E-2</c:v>
                </c:pt>
                <c:pt idx="128" formatCode="0.00E+00">
                  <c:v>1.09548748168945E-2</c:v>
                </c:pt>
                <c:pt idx="129" formatCode="0.00E+00">
                  <c:v>1.00678182220459E-2</c:v>
                </c:pt>
                <c:pt idx="130" formatCode="0.00E+00">
                  <c:v>9.1896130371093704E-3</c:v>
                </c:pt>
                <c:pt idx="131" formatCode="0.00E+00">
                  <c:v>8.8630356445312496E-3</c:v>
                </c:pt>
                <c:pt idx="132" formatCode="0.00E+00">
                  <c:v>9.1461486511230494E-3</c:v>
                </c:pt>
                <c:pt idx="133" formatCode="0.00E+00">
                  <c:v>9.3671696777343806E-3</c:v>
                </c:pt>
                <c:pt idx="134" formatCode="0.00E+00">
                  <c:v>1.0080765060424801E-2</c:v>
                </c:pt>
                <c:pt idx="135" formatCode="0.00E+00">
                  <c:v>1.14843740844727E-2</c:v>
                </c:pt>
                <c:pt idx="136" formatCode="0.00E+00">
                  <c:v>1.14887997894287E-2</c:v>
                </c:pt>
                <c:pt idx="137">
                  <c:v>1.1047220123291001E-2</c:v>
                </c:pt>
                <c:pt idx="138">
                  <c:v>1.0434887512206999E-2</c:v>
                </c:pt>
                <c:pt idx="139" formatCode="0.00E+00">
                  <c:v>1.02411473236084E-2</c:v>
                </c:pt>
                <c:pt idx="140">
                  <c:v>1.0283620880126999E-2</c:v>
                </c:pt>
                <c:pt idx="141" formatCode="0.00E+00">
                  <c:v>9.9894105834960906E-3</c:v>
                </c:pt>
                <c:pt idx="142" formatCode="0.00E+00">
                  <c:v>1.04564215393066E-2</c:v>
                </c:pt>
                <c:pt idx="143" formatCode="0.00E+00">
                  <c:v>1.1421819717407199E-2</c:v>
                </c:pt>
                <c:pt idx="144" formatCode="0.00E+00">
                  <c:v>1.1786973403930701E-2</c:v>
                </c:pt>
                <c:pt idx="145" formatCode="0.00E+00">
                  <c:v>1.2392304153442399E-2</c:v>
                </c:pt>
                <c:pt idx="146">
                  <c:v>1.2859711441040001E-2</c:v>
                </c:pt>
                <c:pt idx="147" formatCode="0.00E+00">
                  <c:v>1.33088214111328E-2</c:v>
                </c:pt>
                <c:pt idx="148" formatCode="0.00E+00">
                  <c:v>1.3373159271240199E-2</c:v>
                </c:pt>
                <c:pt idx="149" formatCode="0.00E+00">
                  <c:v>1.27962322998047E-2</c:v>
                </c:pt>
                <c:pt idx="150" formatCode="0.00E+00">
                  <c:v>1.2407695037841801E-2</c:v>
                </c:pt>
                <c:pt idx="151" formatCode="0.00E+00">
                  <c:v>1.1995774200439501E-2</c:v>
                </c:pt>
                <c:pt idx="152" formatCode="0.00E+00">
                  <c:v>1.1795525756835901E-2</c:v>
                </c:pt>
                <c:pt idx="153" formatCode="0.00E+00">
                  <c:v>1.17084999542236E-2</c:v>
                </c:pt>
                <c:pt idx="154" formatCode="0.00E+00">
                  <c:v>1.1732147323608401E-2</c:v>
                </c:pt>
                <c:pt idx="155" formatCode="0.00E+00">
                  <c:v>1.1863939346313499E-2</c:v>
                </c:pt>
                <c:pt idx="156">
                  <c:v>-1.15966796875E-3</c:v>
                </c:pt>
                <c:pt idx="157">
                  <c:v>-1.251220703125E-3</c:v>
                </c:pt>
                <c:pt idx="158">
                  <c:v>-1.220703125E-3</c:v>
                </c:pt>
                <c:pt idx="159" formatCode="0.00E+00">
                  <c:v>-9.002685546875E-4</c:v>
                </c:pt>
                <c:pt idx="160" formatCode="0.00E+00">
                  <c:v>-9.918212890625E-4</c:v>
                </c:pt>
                <c:pt idx="161" formatCode="0.00E+00">
                  <c:v>-8.392333984375E-4</c:v>
                </c:pt>
                <c:pt idx="162" formatCode="0.00E+00">
                  <c:v>-1.1138916015625E-3</c:v>
                </c:pt>
                <c:pt idx="163" formatCode="0.00E+00">
                  <c:v>-9.307861328125E-4</c:v>
                </c:pt>
                <c:pt idx="164">
                  <c:v>-7.9345703125E-4</c:v>
                </c:pt>
                <c:pt idx="165" formatCode="0.00E+00">
                  <c:v>-7.476806640625E-4</c:v>
                </c:pt>
                <c:pt idx="166">
                  <c:v>-7.32421875E-4</c:v>
                </c:pt>
                <c:pt idx="167" formatCode="0.00E+00">
                  <c:v>-7.781982421875E-4</c:v>
                </c:pt>
                <c:pt idx="168" formatCode="0.00E+00">
                  <c:v>-5.340576171875E-4</c:v>
                </c:pt>
                <c:pt idx="169" formatCode="0.00E+00">
                  <c:v>-3.204345703125E-4</c:v>
                </c:pt>
                <c:pt idx="170" formatCode="0.00E+00">
                  <c:v>-7.476806640625E-4</c:v>
                </c:pt>
                <c:pt idx="171">
                  <c:v>-3.662109375E-4</c:v>
                </c:pt>
                <c:pt idx="172" formatCode="0.00E+00">
                  <c:v>-5.035400390625E-4</c:v>
                </c:pt>
                <c:pt idx="173" formatCode="0.00E+00">
                  <c:v>-5.645751953125E-4</c:v>
                </c:pt>
                <c:pt idx="174" formatCode="0.00E+00">
                  <c:v>-4.119873046875E-4</c:v>
                </c:pt>
                <c:pt idx="175" formatCode="0.00E+00">
                  <c:v>-6.561279296875E-4</c:v>
                </c:pt>
                <c:pt idx="176">
                  <c:v>-5.79833984375E-4</c:v>
                </c:pt>
                <c:pt idx="177" formatCode="0.00E+00">
                  <c:v>-4.730224609375E-4</c:v>
                </c:pt>
                <c:pt idx="178" formatCode="0.00E+00">
                  <c:v>-6.561279296875E-4</c:v>
                </c:pt>
                <c:pt idx="179">
                  <c:v>-4.57763671875E-4</c:v>
                </c:pt>
                <c:pt idx="180">
                  <c:v>-6.40869140625E-4</c:v>
                </c:pt>
                <c:pt idx="181">
                  <c:v>-3.0517578125E-4</c:v>
                </c:pt>
                <c:pt idx="182" formatCode="0.00E+00">
                  <c:v>-4.425048828125E-4</c:v>
                </c:pt>
                <c:pt idx="183">
                  <c:v>-3.662109375E-4</c:v>
                </c:pt>
                <c:pt idx="184" formatCode="0.00E+00">
                  <c:v>-4.730224609375E-4</c:v>
                </c:pt>
                <c:pt idx="185">
                  <c:v>-2.44140625E-4</c:v>
                </c:pt>
                <c:pt idx="186" formatCode="0.00E+00">
                  <c:v>-5.645751953125E-4</c:v>
                </c:pt>
                <c:pt idx="187" formatCode="0.00E+00">
                  <c:v>-3.204345703125E-4</c:v>
                </c:pt>
                <c:pt idx="188" formatCode="0.00E+00">
                  <c:v>-5.035400390625E-4</c:v>
                </c:pt>
                <c:pt idx="189" formatCode="0.00E+00">
                  <c:v>-3.814697265625E-4</c:v>
                </c:pt>
                <c:pt idx="190" formatCode="0.00E+00">
                  <c:v>-4.425048828125E-4</c:v>
                </c:pt>
                <c:pt idx="191">
                  <c:v>0</c:v>
                </c:pt>
                <c:pt idx="192">
                  <c:v>5.79833984375E-4</c:v>
                </c:pt>
                <c:pt idx="193" formatCode="0.00E+00">
                  <c:v>8.697509765625E-4</c:v>
                </c:pt>
                <c:pt idx="194">
                  <c:v>1.46484375E-3</c:v>
                </c:pt>
                <c:pt idx="195" formatCode="0.00E+00">
                  <c:v>1.7242431640625E-3</c:v>
                </c:pt>
                <c:pt idx="196">
                  <c:v>2.044677734375E-3</c:v>
                </c:pt>
                <c:pt idx="197">
                  <c:v>1.220703125E-3</c:v>
                </c:pt>
                <c:pt idx="198" formatCode="0.00E+00">
                  <c:v>8.392333984375E-4</c:v>
                </c:pt>
                <c:pt idx="199" formatCode="0.00E+00">
                  <c:v>2.593994140625E-4</c:v>
                </c:pt>
                <c:pt idx="200" formatCode="0.00E+00">
                  <c:v>-8.087158203125E-4</c:v>
                </c:pt>
                <c:pt idx="201">
                  <c:v>-5.4931640625E-4</c:v>
                </c:pt>
                <c:pt idx="202" formatCode="0.00E+00">
                  <c:v>-7.476806640625E-4</c:v>
                </c:pt>
                <c:pt idx="203" formatCode="0.00E+00">
                  <c:v>-7.171630859375E-4</c:v>
                </c:pt>
                <c:pt idx="204" formatCode="0.00E+00">
                  <c:v>-5.645751953125E-4</c:v>
                </c:pt>
                <c:pt idx="205">
                  <c:v>-5.4931640625E-4</c:v>
                </c:pt>
                <c:pt idx="206" formatCode="0.00E+00">
                  <c:v>-7.171630859375E-4</c:v>
                </c:pt>
                <c:pt idx="207" formatCode="0.00E+00">
                  <c:v>-9.307861328125E-4</c:v>
                </c:pt>
                <c:pt idx="208" formatCode="0.00E+00">
                  <c:v>-1.2664794921875E-3</c:v>
                </c:pt>
                <c:pt idx="209" formatCode="0.00E+00">
                  <c:v>-2.899169921875E-4</c:v>
                </c:pt>
                <c:pt idx="210" formatCode="0.00E+00">
                  <c:v>-3.204345703125E-4</c:v>
                </c:pt>
                <c:pt idx="211" formatCode="0.00E+00">
                  <c:v>-9.002685546875E-4</c:v>
                </c:pt>
                <c:pt idx="212">
                  <c:v>-2.13623046875E-4</c:v>
                </c:pt>
                <c:pt idx="213" formatCode="0.00E+00">
                  <c:v>-6.561279296875E-4</c:v>
                </c:pt>
                <c:pt idx="214">
                  <c:v>-6.103515625E-4</c:v>
                </c:pt>
                <c:pt idx="215">
                  <c:v>2.44140625E-4</c:v>
                </c:pt>
                <c:pt idx="216">
                  <c:v>0</c:v>
                </c:pt>
                <c:pt idx="217">
                  <c:v>3.96728515625E-4</c:v>
                </c:pt>
                <c:pt idx="218" formatCode="0.00E+00">
                  <c:v>3.204345703125E-4</c:v>
                </c:pt>
                <c:pt idx="219" formatCode="0.00E+00">
                  <c:v>-5.645751953125E-4</c:v>
                </c:pt>
                <c:pt idx="220" formatCode="0.00E+00">
                  <c:v>-4.57763671875E-5</c:v>
                </c:pt>
                <c:pt idx="221" formatCode="0.00E+00">
                  <c:v>-4.730224609375E-4</c:v>
                </c:pt>
                <c:pt idx="222">
                  <c:v>3.35693359375E-4</c:v>
                </c:pt>
                <c:pt idx="223" formatCode="0.00E+00">
                  <c:v>-1.52587890625E-5</c:v>
                </c:pt>
                <c:pt idx="224" formatCode="0.00E+00">
                  <c:v>-3.509521484375E-4</c:v>
                </c:pt>
                <c:pt idx="225" formatCode="0.00E+00">
                  <c:v>-7.62939453125E-5</c:v>
                </c:pt>
                <c:pt idx="226" formatCode="0.00E+00">
                  <c:v>-4.425048828125E-4</c:v>
                </c:pt>
                <c:pt idx="227" formatCode="0.00E+00">
                  <c:v>2.593994140625E-4</c:v>
                </c:pt>
                <c:pt idx="228" formatCode="0.00E+00">
                  <c:v>-2.593994140625E-4</c:v>
                </c:pt>
                <c:pt idx="229" formatCode="0.00E+00">
                  <c:v>5.340576171875E-4</c:v>
                </c:pt>
                <c:pt idx="230">
                  <c:v>-4.8828125E-4</c:v>
                </c:pt>
                <c:pt idx="231">
                  <c:v>-9.1552734375E-4</c:v>
                </c:pt>
                <c:pt idx="232" formatCode="0.00E+00">
                  <c:v>8.087158203125E-4</c:v>
                </c:pt>
                <c:pt idx="233" formatCode="0.00E+00">
                  <c:v>-3.1585693359375E-3</c:v>
                </c:pt>
                <c:pt idx="234" formatCode="0.00E+00">
                  <c:v>-1.373291015625E-4</c:v>
                </c:pt>
                <c:pt idx="235" formatCode="0.00E+00">
                  <c:v>-3.9215087890625E-3</c:v>
                </c:pt>
                <c:pt idx="236" formatCode="0.00E+00">
                  <c:v>2.593994140625E-4</c:v>
                </c:pt>
                <c:pt idx="237" formatCode="0.00E+00">
                  <c:v>6.866455078125E-4</c:v>
                </c:pt>
                <c:pt idx="238" formatCode="0.00E+00">
                  <c:v>-5.645751953125E-4</c:v>
                </c:pt>
                <c:pt idx="239">
                  <c:v>1.0986328125E-3</c:v>
                </c:pt>
                <c:pt idx="240" formatCode="0.00E+00">
                  <c:v>1.373291015625E-4</c:v>
                </c:pt>
                <c:pt idx="241" formatCode="0.00E+00">
                  <c:v>1.0528564453125E-3</c:v>
                </c:pt>
                <c:pt idx="242" formatCode="0.00E+00">
                  <c:v>-1.373291015625E-4</c:v>
                </c:pt>
                <c:pt idx="243">
                  <c:v>2.13623046875E-4</c:v>
                </c:pt>
                <c:pt idx="244" formatCode="0.00E+00">
                  <c:v>9.002685546875E-4</c:v>
                </c:pt>
                <c:pt idx="245">
                  <c:v>-2.74658203125E-4</c:v>
                </c:pt>
                <c:pt idx="246" formatCode="0.00E+00">
                  <c:v>2.0904541015625E-3</c:v>
                </c:pt>
                <c:pt idx="247" formatCode="0.00E+00">
                  <c:v>-1.9683837890625E-3</c:v>
                </c:pt>
                <c:pt idx="248">
                  <c:v>1.220703125E-3</c:v>
                </c:pt>
                <c:pt idx="249" formatCode="0.00E+00">
                  <c:v>2.9144287109375E-3</c:v>
                </c:pt>
                <c:pt idx="250">
                  <c:v>-2.471923828125E-3</c:v>
                </c:pt>
                <c:pt idx="251">
                  <c:v>-3.082275390625E-3</c:v>
                </c:pt>
                <c:pt idx="252" formatCode="0.00E+00">
                  <c:v>-4.119873046875E-4</c:v>
                </c:pt>
                <c:pt idx="253" formatCode="0.00E+00">
                  <c:v>3.2806396484375E-3</c:v>
                </c:pt>
                <c:pt idx="254">
                  <c:v>4.94384765625E-3</c:v>
                </c:pt>
                <c:pt idx="255" formatCode="0.00E+00">
                  <c:v>2.4871826171875E-3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80-4B77-8BFB-7E4851156952}"/>
            </c:ext>
          </c:extLst>
        </c:ser>
        <c:ser>
          <c:idx val="4"/>
          <c:order val="4"/>
          <c:tx>
            <c:strRef>
              <c:f>'OH UV New'!$F$14</c:f>
              <c:strCache>
                <c:ptCount val="1"/>
                <c:pt idx="0">
                  <c:v>unsub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'OH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'OH UV New'!$F$15:$F$270</c:f>
              <c:numCache>
                <c:formatCode>General</c:formatCode>
                <c:ptCount val="256"/>
                <c:pt idx="0">
                  <c:v>1.4711761474609399</c:v>
                </c:pt>
                <c:pt idx="1">
                  <c:v>1.55633544921875</c:v>
                </c:pt>
                <c:pt idx="2">
                  <c:v>2.3957977294921902</c:v>
                </c:pt>
                <c:pt idx="3">
                  <c:v>1.9866943359375</c:v>
                </c:pt>
                <c:pt idx="4">
                  <c:v>2.6391906738281299</c:v>
                </c:pt>
                <c:pt idx="5">
                  <c:v>2.1569976806640598</c:v>
                </c:pt>
                <c:pt idx="6">
                  <c:v>3.0069732666015598</c:v>
                </c:pt>
                <c:pt idx="7">
                  <c:v>2.35784912109375</c:v>
                </c:pt>
                <c:pt idx="8">
                  <c:v>3.0802001953125</c:v>
                </c:pt>
                <c:pt idx="9">
                  <c:v>2.3066101074218799</c:v>
                </c:pt>
                <c:pt idx="10">
                  <c:v>2.305419921875</c:v>
                </c:pt>
                <c:pt idx="11">
                  <c:v>1.5945892333984399</c:v>
                </c:pt>
                <c:pt idx="12">
                  <c:v>1.3744354248046899</c:v>
                </c:pt>
                <c:pt idx="13">
                  <c:v>1.0968475341796899</c:v>
                </c:pt>
                <c:pt idx="14">
                  <c:v>0.97599792480468806</c:v>
                </c:pt>
                <c:pt idx="15">
                  <c:v>0.84181213378906306</c:v>
                </c:pt>
                <c:pt idx="16">
                  <c:v>0.78923034667968806</c:v>
                </c:pt>
                <c:pt idx="17">
                  <c:v>0.71543884277343806</c:v>
                </c:pt>
                <c:pt idx="18">
                  <c:v>0.68318176269531306</c:v>
                </c:pt>
                <c:pt idx="19">
                  <c:v>0.625030517578125</c:v>
                </c:pt>
                <c:pt idx="20">
                  <c:v>0.59326171875</c:v>
                </c:pt>
                <c:pt idx="21">
                  <c:v>0.555572509765625</c:v>
                </c:pt>
                <c:pt idx="22">
                  <c:v>0.53810119628906306</c:v>
                </c:pt>
                <c:pt idx="23">
                  <c:v>0.51280212402343806</c:v>
                </c:pt>
                <c:pt idx="24">
                  <c:v>0.513885498046875</c:v>
                </c:pt>
                <c:pt idx="25">
                  <c:v>0.51458740234375</c:v>
                </c:pt>
                <c:pt idx="26">
                  <c:v>0.529876708984375</c:v>
                </c:pt>
                <c:pt idx="27">
                  <c:v>0.52983093261718806</c:v>
                </c:pt>
                <c:pt idx="28">
                  <c:v>0.55194091796875</c:v>
                </c:pt>
                <c:pt idx="29">
                  <c:v>0.55735778808593806</c:v>
                </c:pt>
                <c:pt idx="30">
                  <c:v>0.558563232421875</c:v>
                </c:pt>
                <c:pt idx="31">
                  <c:v>0.52980041503906306</c:v>
                </c:pt>
                <c:pt idx="32">
                  <c:v>0.511444091796875</c:v>
                </c:pt>
                <c:pt idx="33">
                  <c:v>0.494293212890625</c:v>
                </c:pt>
                <c:pt idx="34">
                  <c:v>0.494216918945313</c:v>
                </c:pt>
                <c:pt idx="35">
                  <c:v>0.47857666015625</c:v>
                </c:pt>
                <c:pt idx="36">
                  <c:v>0.473739624023438</c:v>
                </c:pt>
                <c:pt idx="37">
                  <c:v>0.463775634765625</c:v>
                </c:pt>
                <c:pt idx="38">
                  <c:v>0.449630737304688</c:v>
                </c:pt>
                <c:pt idx="39">
                  <c:v>0.430511474609375</c:v>
                </c:pt>
                <c:pt idx="40">
                  <c:v>0.407562255859375</c:v>
                </c:pt>
                <c:pt idx="41">
                  <c:v>0.387039184570313</c:v>
                </c:pt>
                <c:pt idx="42">
                  <c:v>0.37103271484375</c:v>
                </c:pt>
                <c:pt idx="43">
                  <c:v>0.355545043945313</c:v>
                </c:pt>
                <c:pt idx="44">
                  <c:v>0.346893310546875</c:v>
                </c:pt>
                <c:pt idx="45">
                  <c:v>0.32989501953125</c:v>
                </c:pt>
                <c:pt idx="46">
                  <c:v>0.321746826171875</c:v>
                </c:pt>
                <c:pt idx="47">
                  <c:v>0.309646606445313</c:v>
                </c:pt>
                <c:pt idx="48">
                  <c:v>0.308914184570313</c:v>
                </c:pt>
                <c:pt idx="49">
                  <c:v>0.30169677734375</c:v>
                </c:pt>
                <c:pt idx="50">
                  <c:v>0.302963256835938</c:v>
                </c:pt>
                <c:pt idx="51">
                  <c:v>0.305801391601563</c:v>
                </c:pt>
                <c:pt idx="52">
                  <c:v>0.317855834960938</c:v>
                </c:pt>
                <c:pt idx="53">
                  <c:v>0.329498291015625</c:v>
                </c:pt>
                <c:pt idx="54">
                  <c:v>0.3477783203125</c:v>
                </c:pt>
                <c:pt idx="55">
                  <c:v>0.365280151367188</c:v>
                </c:pt>
                <c:pt idx="56">
                  <c:v>0.392745971679688</c:v>
                </c:pt>
                <c:pt idx="57">
                  <c:v>0.417251586914063</c:v>
                </c:pt>
                <c:pt idx="58">
                  <c:v>0.453948974609375</c:v>
                </c:pt>
                <c:pt idx="59">
                  <c:v>0.48828125</c:v>
                </c:pt>
                <c:pt idx="60">
                  <c:v>0.53300476074218806</c:v>
                </c:pt>
                <c:pt idx="61">
                  <c:v>0.55464172363281306</c:v>
                </c:pt>
                <c:pt idx="62">
                  <c:v>0.57377624511718806</c:v>
                </c:pt>
                <c:pt idx="63">
                  <c:v>0.57078552246093806</c:v>
                </c:pt>
                <c:pt idx="64">
                  <c:v>0.58415222167968806</c:v>
                </c:pt>
                <c:pt idx="65">
                  <c:v>0.5869140625</c:v>
                </c:pt>
                <c:pt idx="66">
                  <c:v>0.61383056640625</c:v>
                </c:pt>
                <c:pt idx="67">
                  <c:v>0.61192321777343806</c:v>
                </c:pt>
                <c:pt idx="68">
                  <c:v>0.627410888671875</c:v>
                </c:pt>
                <c:pt idx="69">
                  <c:v>0.59974670410156306</c:v>
                </c:pt>
                <c:pt idx="70">
                  <c:v>0.56779479980468806</c:v>
                </c:pt>
                <c:pt idx="71">
                  <c:v>0.51194763183593806</c:v>
                </c:pt>
                <c:pt idx="72">
                  <c:v>0.453536987304688</c:v>
                </c:pt>
                <c:pt idx="73">
                  <c:v>0.386505126953125</c:v>
                </c:pt>
                <c:pt idx="74">
                  <c:v>0.34588623046875</c:v>
                </c:pt>
                <c:pt idx="75">
                  <c:v>0.314315795898438</c:v>
                </c:pt>
                <c:pt idx="76">
                  <c:v>0.306808471679688</c:v>
                </c:pt>
                <c:pt idx="77">
                  <c:v>0.303665161132813</c:v>
                </c:pt>
                <c:pt idx="78">
                  <c:v>0.317581176757813</c:v>
                </c:pt>
                <c:pt idx="79">
                  <c:v>0.3314208984375</c:v>
                </c:pt>
                <c:pt idx="80">
                  <c:v>0.360885620117188</c:v>
                </c:pt>
                <c:pt idx="81">
                  <c:v>0.38677978515625</c:v>
                </c:pt>
                <c:pt idx="82">
                  <c:v>0.428466796875</c:v>
                </c:pt>
                <c:pt idx="83">
                  <c:v>0.463577270507813</c:v>
                </c:pt>
                <c:pt idx="84">
                  <c:v>0.51432800292968806</c:v>
                </c:pt>
                <c:pt idx="85">
                  <c:v>0.545684814453125</c:v>
                </c:pt>
                <c:pt idx="86">
                  <c:v>0.58543395996093806</c:v>
                </c:pt>
                <c:pt idx="87">
                  <c:v>0.58642578125</c:v>
                </c:pt>
                <c:pt idx="88">
                  <c:v>0.62025451660156306</c:v>
                </c:pt>
                <c:pt idx="89">
                  <c:v>0.63224792480468806</c:v>
                </c:pt>
                <c:pt idx="90">
                  <c:v>0.66267395019531306</c:v>
                </c:pt>
                <c:pt idx="91">
                  <c:v>0.662322998046875</c:v>
                </c:pt>
                <c:pt idx="92">
                  <c:v>0.69270324707031306</c:v>
                </c:pt>
                <c:pt idx="93">
                  <c:v>0.701385498046875</c:v>
                </c:pt>
                <c:pt idx="94">
                  <c:v>0.73793029785156306</c:v>
                </c:pt>
                <c:pt idx="95">
                  <c:v>0.73191833496093806</c:v>
                </c:pt>
                <c:pt idx="96">
                  <c:v>0.74200439453125</c:v>
                </c:pt>
                <c:pt idx="97">
                  <c:v>0.71598815917968806</c:v>
                </c:pt>
                <c:pt idx="98">
                  <c:v>0.71624755859375</c:v>
                </c:pt>
                <c:pt idx="99">
                  <c:v>0.67625427246093806</c:v>
                </c:pt>
                <c:pt idx="100">
                  <c:v>0.628509521484375</c:v>
                </c:pt>
                <c:pt idx="101">
                  <c:v>0.53944396972656306</c:v>
                </c:pt>
                <c:pt idx="102">
                  <c:v>0.444732666015625</c:v>
                </c:pt>
                <c:pt idx="103">
                  <c:v>0.34686279296875</c:v>
                </c:pt>
                <c:pt idx="104">
                  <c:v>0.2801513671875</c:v>
                </c:pt>
                <c:pt idx="105">
                  <c:v>0.221328735351563</c:v>
                </c:pt>
                <c:pt idx="106">
                  <c:v>0.1759033203125</c:v>
                </c:pt>
                <c:pt idx="107">
                  <c:v>0.128372192382813</c:v>
                </c:pt>
                <c:pt idx="108" formatCode="0.00E+00">
                  <c:v>9.51080322265625E-2</c:v>
                </c:pt>
                <c:pt idx="109">
                  <c:v>6.4483642578125E-2</c:v>
                </c:pt>
                <c:pt idx="110">
                  <c:v>4.3853759765625E-2</c:v>
                </c:pt>
                <c:pt idx="111">
                  <c:v>2.91748046875E-2</c:v>
                </c:pt>
                <c:pt idx="112" formatCode="0.00E+00">
                  <c:v>2.02178955078125E-2</c:v>
                </c:pt>
                <c:pt idx="113">
                  <c:v>1.3824462890625E-2</c:v>
                </c:pt>
                <c:pt idx="114">
                  <c:v>9.94873046875E-3</c:v>
                </c:pt>
                <c:pt idx="115">
                  <c:v>7.26318359375E-3</c:v>
                </c:pt>
                <c:pt idx="116" formatCode="0.00E+00">
                  <c:v>5.0201416015625E-3</c:v>
                </c:pt>
                <c:pt idx="117" formatCode="0.00E+00">
                  <c:v>3.7994384765625E-3</c:v>
                </c:pt>
                <c:pt idx="118">
                  <c:v>3.204345703125E-3</c:v>
                </c:pt>
                <c:pt idx="119">
                  <c:v>2.01416015625E-3</c:v>
                </c:pt>
                <c:pt idx="120" formatCode="0.00E+00">
                  <c:v>1.3885498046875E-3</c:v>
                </c:pt>
                <c:pt idx="121" formatCode="0.00E+00">
                  <c:v>7.781982421875E-4</c:v>
                </c:pt>
                <c:pt idx="122" formatCode="0.00E+00">
                  <c:v>6.866455078125E-4</c:v>
                </c:pt>
                <c:pt idx="123">
                  <c:v>2.13623046875E-4</c:v>
                </c:pt>
                <c:pt idx="124">
                  <c:v>-1.52587890625E-4</c:v>
                </c:pt>
                <c:pt idx="125" formatCode="0.00E+00">
                  <c:v>-1.678466796875E-4</c:v>
                </c:pt>
                <c:pt idx="126">
                  <c:v>-7.32421875E-4</c:v>
                </c:pt>
                <c:pt idx="127" formatCode="0.00E+00">
                  <c:v>-7.476806640625E-4</c:v>
                </c:pt>
                <c:pt idx="128" formatCode="0.00E+00">
                  <c:v>-9.918212890625E-4</c:v>
                </c:pt>
                <c:pt idx="129">
                  <c:v>-1.129150390625E-3</c:v>
                </c:pt>
                <c:pt idx="130">
                  <c:v>-1.251220703125E-3</c:v>
                </c:pt>
                <c:pt idx="131" formatCode="0.00E+00">
                  <c:v>-1.3580322265625E-3</c:v>
                </c:pt>
                <c:pt idx="132">
                  <c:v>-1.220703125E-3</c:v>
                </c:pt>
                <c:pt idx="133" formatCode="0.00E+00">
                  <c:v>-1.5411376953125E-3</c:v>
                </c:pt>
                <c:pt idx="134" formatCode="0.00E+00">
                  <c:v>-1.6021728515625E-3</c:v>
                </c:pt>
                <c:pt idx="135" formatCode="0.00E+00">
                  <c:v>-1.7852783203125E-3</c:v>
                </c:pt>
                <c:pt idx="136">
                  <c:v>-1.8310546875E-3</c:v>
                </c:pt>
                <c:pt idx="137" formatCode="0.00E+00">
                  <c:v>-1.9378662109375E-3</c:v>
                </c:pt>
                <c:pt idx="138">
                  <c:v>-2.471923828125E-3</c:v>
                </c:pt>
                <c:pt idx="139">
                  <c:v>-2.197265625E-3</c:v>
                </c:pt>
                <c:pt idx="140">
                  <c:v>-2.197265625E-3</c:v>
                </c:pt>
                <c:pt idx="141">
                  <c:v>-2.0751953125E-3</c:v>
                </c:pt>
                <c:pt idx="142">
                  <c:v>-2.349853515625E-3</c:v>
                </c:pt>
                <c:pt idx="143">
                  <c:v>-2.685546875E-3</c:v>
                </c:pt>
                <c:pt idx="144">
                  <c:v>-2.74658203125E-3</c:v>
                </c:pt>
                <c:pt idx="145">
                  <c:v>-7.9345703125E-4</c:v>
                </c:pt>
                <c:pt idx="146" formatCode="0.00E+00">
                  <c:v>-3.3721923828125E-3</c:v>
                </c:pt>
                <c:pt idx="147">
                  <c:v>-3.5400390625E-3</c:v>
                </c:pt>
                <c:pt idx="148">
                  <c:v>-5.92041015625E-3</c:v>
                </c:pt>
                <c:pt idx="149">
                  <c:v>-4.302978515625E-3</c:v>
                </c:pt>
                <c:pt idx="150" formatCode="0.00E+00">
                  <c:v>-3.7078857421875E-3</c:v>
                </c:pt>
                <c:pt idx="151" formatCode="0.00E+00">
                  <c:v>-3.5247802734375E-3</c:v>
                </c:pt>
                <c:pt idx="152" formatCode="0.00E+00">
                  <c:v>-3.5552978515625E-3</c:v>
                </c:pt>
                <c:pt idx="153">
                  <c:v>-3.7841796875E-3</c:v>
                </c:pt>
                <c:pt idx="154" formatCode="0.00E+00">
                  <c:v>-3.4027099609375E-3</c:v>
                </c:pt>
                <c:pt idx="155">
                  <c:v>-3.5400390625E-3</c:v>
                </c:pt>
                <c:pt idx="156" formatCode="0.00E+00">
                  <c:v>-3.5552978515625E-3</c:v>
                </c:pt>
                <c:pt idx="157">
                  <c:v>-3.7841796875E-3</c:v>
                </c:pt>
                <c:pt idx="158" formatCode="0.00E+00">
                  <c:v>-3.6163330078125E-3</c:v>
                </c:pt>
                <c:pt idx="159" formatCode="0.00E+00">
                  <c:v>-3.4942626953125E-3</c:v>
                </c:pt>
                <c:pt idx="160">
                  <c:v>-3.387451171875E-3</c:v>
                </c:pt>
                <c:pt idx="161">
                  <c:v>-1.15966796875E-3</c:v>
                </c:pt>
                <c:pt idx="162" formatCode="0.00E+00">
                  <c:v>-3.3111572265625E-3</c:v>
                </c:pt>
                <c:pt idx="163">
                  <c:v>-3.23486328125E-3</c:v>
                </c:pt>
                <c:pt idx="164">
                  <c:v>-3.173828125E-3</c:v>
                </c:pt>
                <c:pt idx="165" formatCode="0.00E+00">
                  <c:v>-3.2196044921875E-3</c:v>
                </c:pt>
                <c:pt idx="166" formatCode="0.00E+00">
                  <c:v>-2.9144287109375E-3</c:v>
                </c:pt>
                <c:pt idx="167">
                  <c:v>-3.265380859375E-3</c:v>
                </c:pt>
                <c:pt idx="168" formatCode="0.00E+00">
                  <c:v>-3.0059814453125E-3</c:v>
                </c:pt>
                <c:pt idx="169">
                  <c:v>-2.9296875E-3</c:v>
                </c:pt>
                <c:pt idx="170" formatCode="0.00E+00">
                  <c:v>-3.4027099609375E-3</c:v>
                </c:pt>
                <c:pt idx="171">
                  <c:v>-2.9296875E-3</c:v>
                </c:pt>
                <c:pt idx="172" formatCode="0.00E+00">
                  <c:v>-3.5858154296875E-3</c:v>
                </c:pt>
                <c:pt idx="173" formatCode="0.00E+00">
                  <c:v>-3.6468505859375E-3</c:v>
                </c:pt>
                <c:pt idx="174">
                  <c:v>-3.631591796875E-3</c:v>
                </c:pt>
                <c:pt idx="175" formatCode="0.00E+00">
                  <c:v>-3.5247802734375E-3</c:v>
                </c:pt>
                <c:pt idx="176">
                  <c:v>-3.875732421875E-3</c:v>
                </c:pt>
                <c:pt idx="177">
                  <c:v>-3.84521484375E-3</c:v>
                </c:pt>
                <c:pt idx="178" formatCode="0.00E+00">
                  <c:v>-3.5552978515625E-3</c:v>
                </c:pt>
                <c:pt idx="179">
                  <c:v>-4.2724609375E-3</c:v>
                </c:pt>
                <c:pt idx="180" formatCode="0.00E+00">
                  <c:v>-3.9825439453125E-3</c:v>
                </c:pt>
                <c:pt idx="181" formatCode="0.00E+00">
                  <c:v>-3.5552978515625E-3</c:v>
                </c:pt>
                <c:pt idx="182" formatCode="0.00E+00">
                  <c:v>-3.8909912109375E-3</c:v>
                </c:pt>
                <c:pt idx="183">
                  <c:v>-3.692626953125E-3</c:v>
                </c:pt>
                <c:pt idx="184">
                  <c:v>-3.90625E-3</c:v>
                </c:pt>
                <c:pt idx="185">
                  <c:v>-3.570556640625E-3</c:v>
                </c:pt>
                <c:pt idx="186" formatCode="0.00E+00">
                  <c:v>-4.4097900390625E-3</c:v>
                </c:pt>
                <c:pt idx="187" formatCode="0.00E+00">
                  <c:v>-3.9520263671875E-3</c:v>
                </c:pt>
                <c:pt idx="188" formatCode="0.00E+00">
                  <c:v>-3.9520263671875E-3</c:v>
                </c:pt>
                <c:pt idx="189">
                  <c:v>-3.936767578125E-3</c:v>
                </c:pt>
                <c:pt idx="190" formatCode="0.00E+00">
                  <c:v>-4.7149658203125E-3</c:v>
                </c:pt>
                <c:pt idx="191">
                  <c:v>-5.43212890625E-3</c:v>
                </c:pt>
                <c:pt idx="192">
                  <c:v>-5.462646484375E-3</c:v>
                </c:pt>
                <c:pt idx="193" formatCode="0.00E+00">
                  <c:v>-4.4403076171875E-3</c:v>
                </c:pt>
                <c:pt idx="194" formatCode="0.00E+00">
                  <c:v>-6.4849853515625E-3</c:v>
                </c:pt>
                <c:pt idx="195">
                  <c:v>-4.791259765625E-3</c:v>
                </c:pt>
                <c:pt idx="196" formatCode="0.00E+00">
                  <c:v>-7.1258544921875E-3</c:v>
                </c:pt>
                <c:pt idx="197">
                  <c:v>-5.218505859375E-3</c:v>
                </c:pt>
                <c:pt idx="198" formatCode="0.00E+00">
                  <c:v>-5.7525634765625E-3</c:v>
                </c:pt>
                <c:pt idx="199" formatCode="0.00E+00">
                  <c:v>-5.4473876953125E-3</c:v>
                </c:pt>
                <c:pt idx="200" formatCode="0.00E+00">
                  <c:v>-5.5389404296875E-3</c:v>
                </c:pt>
                <c:pt idx="201" formatCode="0.00E+00">
                  <c:v>-4.3487548828125E-3</c:v>
                </c:pt>
                <c:pt idx="202" formatCode="0.00E+00">
                  <c:v>-5.4779052734375E-3</c:v>
                </c:pt>
                <c:pt idx="203">
                  <c:v>-4.8828125E-3</c:v>
                </c:pt>
                <c:pt idx="204">
                  <c:v>-4.45556640625E-3</c:v>
                </c:pt>
                <c:pt idx="205" formatCode="0.00E+00">
                  <c:v>-5.0811767578125E-3</c:v>
                </c:pt>
                <c:pt idx="206" formatCode="0.00E+00">
                  <c:v>-4.7760009765625E-3</c:v>
                </c:pt>
                <c:pt idx="207">
                  <c:v>-5.218505859375E-3</c:v>
                </c:pt>
                <c:pt idx="208" formatCode="0.00E+00">
                  <c:v>-4.5013427734375E-3</c:v>
                </c:pt>
                <c:pt idx="209">
                  <c:v>-3.84521484375E-3</c:v>
                </c:pt>
                <c:pt idx="210" formatCode="0.00E+00">
                  <c:v>-5.2642822265625E-3</c:v>
                </c:pt>
                <c:pt idx="211">
                  <c:v>-2.410888671875E-3</c:v>
                </c:pt>
                <c:pt idx="212">
                  <c:v>-4.69970703125E-3</c:v>
                </c:pt>
                <c:pt idx="213" formatCode="0.00E+00">
                  <c:v>-4.3182373046875E-3</c:v>
                </c:pt>
                <c:pt idx="214" formatCode="0.00E+00">
                  <c:v>-4.4708251953125E-3</c:v>
                </c:pt>
                <c:pt idx="215">
                  <c:v>-2.410888671875E-3</c:v>
                </c:pt>
                <c:pt idx="216">
                  <c:v>-7.14111328125E-3</c:v>
                </c:pt>
                <c:pt idx="217" formatCode="0.00E+00">
                  <c:v>-2.7923583984375E-3</c:v>
                </c:pt>
                <c:pt idx="218">
                  <c:v>-3.021240234375E-3</c:v>
                </c:pt>
                <c:pt idx="219" formatCode="0.00E+00">
                  <c:v>-6.9732666015625E-3</c:v>
                </c:pt>
                <c:pt idx="220" formatCode="0.00E+00">
                  <c:v>-6.6070556640625E-3</c:v>
                </c:pt>
                <c:pt idx="221">
                  <c:v>-3.84521484375E-3</c:v>
                </c:pt>
                <c:pt idx="222" formatCode="0.00E+00">
                  <c:v>-3.0059814453125E-3</c:v>
                </c:pt>
                <c:pt idx="223">
                  <c:v>-3.997802734375E-3</c:v>
                </c:pt>
                <c:pt idx="224">
                  <c:v>-5.31005859375E-3</c:v>
                </c:pt>
                <c:pt idx="225" formatCode="0.00E+00">
                  <c:v>-4.9896240234375E-3</c:v>
                </c:pt>
                <c:pt idx="226" formatCode="0.00E+00">
                  <c:v>-4.4097900390625E-3</c:v>
                </c:pt>
                <c:pt idx="227" formatCode="0.00E+00">
                  <c:v>-4.2266845703125E-3</c:v>
                </c:pt>
                <c:pt idx="228">
                  <c:v>-4.364013671875E-3</c:v>
                </c:pt>
                <c:pt idx="229" formatCode="0.00E+00">
                  <c:v>-3.1890869140625E-3</c:v>
                </c:pt>
                <c:pt idx="230">
                  <c:v>-9.1552734375E-5</c:v>
                </c:pt>
                <c:pt idx="231">
                  <c:v>-7.781982421875E-3</c:v>
                </c:pt>
                <c:pt idx="232">
                  <c:v>-9.002685546875E-3</c:v>
                </c:pt>
                <c:pt idx="233" formatCode="0.00E+00">
                  <c:v>-1.30157470703125E-2</c:v>
                </c:pt>
                <c:pt idx="234">
                  <c:v>-4.364013671875E-3</c:v>
                </c:pt>
                <c:pt idx="235" formatCode="0.00E+00">
                  <c:v>-8.9569091796875E-3</c:v>
                </c:pt>
                <c:pt idx="236" formatCode="0.00E+00">
                  <c:v>-3.7078857421875E-3</c:v>
                </c:pt>
                <c:pt idx="237">
                  <c:v>-3.326416015625E-3</c:v>
                </c:pt>
                <c:pt idx="238" formatCode="0.00E+00">
                  <c:v>-6.0577392578125E-3</c:v>
                </c:pt>
                <c:pt idx="239">
                  <c:v>-3.021240234375E-3</c:v>
                </c:pt>
                <c:pt idx="240">
                  <c:v>-5.06591796875E-3</c:v>
                </c:pt>
                <c:pt idx="241">
                  <c:v>-3.936767578125E-3</c:v>
                </c:pt>
                <c:pt idx="242" formatCode="0.00E+00">
                  <c:v>-4.9896240234375E-3</c:v>
                </c:pt>
                <c:pt idx="243">
                  <c:v>-4.21142578125E-3</c:v>
                </c:pt>
                <c:pt idx="244">
                  <c:v>-3.84521484375E-3</c:v>
                </c:pt>
                <c:pt idx="245" formatCode="0.00E+00">
                  <c:v>-5.0811767578125E-3</c:v>
                </c:pt>
                <c:pt idx="246" formatCode="0.00E+00">
                  <c:v>-4.0130615234375E-3</c:v>
                </c:pt>
                <c:pt idx="247">
                  <c:v>-3.448486328125E-3</c:v>
                </c:pt>
                <c:pt idx="248" formatCode="0.00E+00">
                  <c:v>-1.5716552734375E-3</c:v>
                </c:pt>
                <c:pt idx="249" formatCode="0.00E+00">
                  <c:v>-1.04217529296875E-2</c:v>
                </c:pt>
                <c:pt idx="250">
                  <c:v>-3.021240234375E-3</c:v>
                </c:pt>
                <c:pt idx="251" formatCode="0.00E+00">
                  <c:v>2.5787353515625E-3</c:v>
                </c:pt>
                <c:pt idx="252">
                  <c:v>-1.77001953125E-3</c:v>
                </c:pt>
                <c:pt idx="253">
                  <c:v>-8.056640625E-3</c:v>
                </c:pt>
                <c:pt idx="254">
                  <c:v>-1.2481689453125E-2</c:v>
                </c:pt>
                <c:pt idx="255" formatCode="0.00E+00">
                  <c:v>-7.8277587890625E-3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580-4B77-8BFB-7E4851156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906712"/>
        <c:axId val="459907104"/>
      </c:scatterChart>
      <c:valAx>
        <c:axId val="459906712"/>
        <c:scaling>
          <c:orientation val="minMax"/>
          <c:max val="45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07104"/>
        <c:crosses val="autoZero"/>
        <c:crossBetween val="midCat"/>
      </c:valAx>
      <c:valAx>
        <c:axId val="4599071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06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5F</a:t>
            </a:r>
            <a:r>
              <a:rPr lang="en-US" baseline="0"/>
              <a:t> vs </a:t>
            </a:r>
            <a:r>
              <a:rPr lang="en-US"/>
              <a:t>Absorbance at 394nm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 ε'!$E$9</c:f>
              <c:strCache>
                <c:ptCount val="1"/>
                <c:pt idx="0">
                  <c:v>Absorbance at 394nm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 ε'!$D$10:$D$14</c:f>
              <c:numCache>
                <c:formatCode>General</c:formatCode>
                <c:ptCount val="5"/>
                <c:pt idx="0">
                  <c:v>2.1167057254863298E-6</c:v>
                </c:pt>
                <c:pt idx="1">
                  <c:v>4.2334114509726596E-6</c:v>
                </c:pt>
                <c:pt idx="2">
                  <c:v>8.4668229019453192E-6</c:v>
                </c:pt>
                <c:pt idx="3">
                  <c:v>1.6933645803890638E-5</c:v>
                </c:pt>
                <c:pt idx="4">
                  <c:v>3.3867291607781277E-5</c:v>
                </c:pt>
              </c:numCache>
            </c:numRef>
          </c:xVal>
          <c:yVal>
            <c:numRef>
              <c:f>'F ε'!$E$10:$E$14</c:f>
              <c:numCache>
                <c:formatCode>General</c:formatCode>
                <c:ptCount val="5"/>
                <c:pt idx="0">
                  <c:v>2.7300000000000001E-2</c:v>
                </c:pt>
                <c:pt idx="1">
                  <c:v>6.25E-2</c:v>
                </c:pt>
                <c:pt idx="2">
                  <c:v>0.13639999999999999</c:v>
                </c:pt>
                <c:pt idx="3">
                  <c:v>0.2843</c:v>
                </c:pt>
                <c:pt idx="4">
                  <c:v>0.57210000000000005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8F-4BA5-9BCC-243E59802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907888"/>
        <c:axId val="459908280"/>
      </c:scatterChart>
      <c:valAx>
        <c:axId val="45990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08280"/>
        <c:crosses val="autoZero"/>
        <c:crossBetween val="midCat"/>
      </c:valAx>
      <c:valAx>
        <c:axId val="45990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07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</a:t>
            </a:r>
            <a:r>
              <a:rPr lang="en-US" baseline="0"/>
              <a:t> of 6F vs </a:t>
            </a:r>
            <a:r>
              <a:rPr lang="en-US"/>
              <a:t>Absorbance at 370nm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 ε'!$I$9</c:f>
              <c:strCache>
                <c:ptCount val="1"/>
                <c:pt idx="0">
                  <c:v>Absorbance at 370nm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278119657444041"/>
                  <c:y val="4.212962962962962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 ε'!$H$10:$H$14</c:f>
              <c:numCache>
                <c:formatCode>General</c:formatCode>
                <c:ptCount val="5"/>
                <c:pt idx="0">
                  <c:v>2.3215482150495229E-6</c:v>
                </c:pt>
                <c:pt idx="1">
                  <c:v>4.6430964300990457E-6</c:v>
                </c:pt>
                <c:pt idx="2">
                  <c:v>9.2861928601980914E-6</c:v>
                </c:pt>
                <c:pt idx="3">
                  <c:v>1.8572385720396183E-5</c:v>
                </c:pt>
                <c:pt idx="4">
                  <c:v>3.7144771440792366E-5</c:v>
                </c:pt>
              </c:numCache>
            </c:numRef>
          </c:xVal>
          <c:yVal>
            <c:numRef>
              <c:f>'F ε'!$I$10:$I$14</c:f>
              <c:numCache>
                <c:formatCode>General</c:formatCode>
                <c:ptCount val="5"/>
                <c:pt idx="0">
                  <c:v>5.5800000000000002E-2</c:v>
                </c:pt>
                <c:pt idx="1">
                  <c:v>0.1119</c:v>
                </c:pt>
                <c:pt idx="2">
                  <c:v>0.2155</c:v>
                </c:pt>
                <c:pt idx="3">
                  <c:v>0.44700000000000001</c:v>
                </c:pt>
                <c:pt idx="4">
                  <c:v>0.89870000000000005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2F-4D88-8CB6-C884CE441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909064"/>
        <c:axId val="459909456"/>
      </c:scatterChart>
      <c:valAx>
        <c:axId val="459909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09456"/>
        <c:crosses val="autoZero"/>
        <c:crossBetween val="midCat"/>
      </c:valAx>
      <c:valAx>
        <c:axId val="45990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09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Unsubstituted Aurone vs Absorbance at 382nm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 ε'!$R$9</c:f>
              <c:strCache>
                <c:ptCount val="1"/>
                <c:pt idx="0">
                  <c:v>Absorbance at 382nm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525371828521435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 ε'!$Q$10:$Q$14</c:f>
              <c:numCache>
                <c:formatCode>General</c:formatCode>
                <c:ptCount val="5"/>
                <c:pt idx="0">
                  <c:v>2.2779753002812346E-6</c:v>
                </c:pt>
                <c:pt idx="1">
                  <c:v>4.5559506005624693E-6</c:v>
                </c:pt>
                <c:pt idx="2">
                  <c:v>9.1119012011249386E-6</c:v>
                </c:pt>
                <c:pt idx="3">
                  <c:v>1.8223802402249877E-5</c:v>
                </c:pt>
                <c:pt idx="4">
                  <c:v>3.6447604804499754E-5</c:v>
                </c:pt>
              </c:numCache>
            </c:numRef>
          </c:xVal>
          <c:yVal>
            <c:numRef>
              <c:f>'F ε'!$R$10:$R$14</c:f>
              <c:numCache>
                <c:formatCode>General</c:formatCode>
                <c:ptCount val="5"/>
                <c:pt idx="0">
                  <c:v>4.9099999999999998E-2</c:v>
                </c:pt>
                <c:pt idx="1">
                  <c:v>9.8599999999999993E-2</c:v>
                </c:pt>
                <c:pt idx="2">
                  <c:v>0.19170000000000001</c:v>
                </c:pt>
                <c:pt idx="3">
                  <c:v>0.37180000000000002</c:v>
                </c:pt>
                <c:pt idx="4">
                  <c:v>0.74199999999999999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56-4846-ACD2-2BB4C866C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910240"/>
        <c:axId val="459910632"/>
      </c:scatterChart>
      <c:valAx>
        <c:axId val="45991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10632"/>
        <c:crosses val="autoZero"/>
        <c:crossBetween val="midCat"/>
      </c:valAx>
      <c:valAx>
        <c:axId val="459910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1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4Cl vs </a:t>
            </a:r>
          </a:p>
          <a:p>
            <a:pPr>
              <a:defRPr/>
            </a:pPr>
            <a:r>
              <a:rPr lang="en-US"/>
              <a:t>Absorbance at 390nm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Cl ε'!$E$9</c:f>
              <c:strCache>
                <c:ptCount val="1"/>
                <c:pt idx="0">
                  <c:v>Absorbance at 390nm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327602799650043"/>
                  <c:y val="-2.398148148148148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 Cl ε'!$D$10:$D$14</c:f>
              <c:numCache>
                <c:formatCode>General</c:formatCode>
                <c:ptCount val="5"/>
                <c:pt idx="0">
                  <c:v>2.052201437526063E-6</c:v>
                </c:pt>
                <c:pt idx="1">
                  <c:v>4.104402875052126E-6</c:v>
                </c:pt>
                <c:pt idx="2">
                  <c:v>8.2088057501042519E-6</c:v>
                </c:pt>
                <c:pt idx="3">
                  <c:v>1.6417611500208504E-5</c:v>
                </c:pt>
                <c:pt idx="4">
                  <c:v>3.2835223000417008E-5</c:v>
                </c:pt>
              </c:numCache>
            </c:numRef>
          </c:xVal>
          <c:yVal>
            <c:numRef>
              <c:f>' Cl ε'!$E$10:$E$14</c:f>
              <c:numCache>
                <c:formatCode>General</c:formatCode>
                <c:ptCount val="5"/>
                <c:pt idx="0">
                  <c:v>3.1099999999999999E-2</c:v>
                </c:pt>
                <c:pt idx="1">
                  <c:v>6.1499999999999999E-2</c:v>
                </c:pt>
                <c:pt idx="2">
                  <c:v>0.1356</c:v>
                </c:pt>
                <c:pt idx="3">
                  <c:v>0.27129999999999999</c:v>
                </c:pt>
                <c:pt idx="4">
                  <c:v>0.55720000000000003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74-49F5-8A19-21E34A452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911416"/>
        <c:axId val="459911808"/>
      </c:scatterChart>
      <c:valAx>
        <c:axId val="459911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11808"/>
        <c:crosses val="autoZero"/>
        <c:crossBetween val="midCat"/>
      </c:valAx>
      <c:valAx>
        <c:axId val="45991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11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5Cl vs Absorbance at 394nm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Cl ε'!$I$9</c:f>
              <c:strCache>
                <c:ptCount val="1"/>
                <c:pt idx="0">
                  <c:v>Absorbance at 390nm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 Cl ε'!$H$10:$H$14</c:f>
              <c:numCache>
                <c:formatCode>General</c:formatCode>
                <c:ptCount val="5"/>
                <c:pt idx="0">
                  <c:v>1.9239388476806845E-6</c:v>
                </c:pt>
                <c:pt idx="1">
                  <c:v>3.8478776953613689E-6</c:v>
                </c:pt>
                <c:pt idx="2">
                  <c:v>7.6957553907227379E-6</c:v>
                </c:pt>
                <c:pt idx="3">
                  <c:v>1.5391510781445476E-5</c:v>
                </c:pt>
                <c:pt idx="4">
                  <c:v>3.0783021562890952E-5</c:v>
                </c:pt>
              </c:numCache>
            </c:numRef>
          </c:xVal>
          <c:yVal>
            <c:numRef>
              <c:f>' Cl ε'!$I$10:$I$14</c:f>
              <c:numCache>
                <c:formatCode>General</c:formatCode>
                <c:ptCount val="5"/>
                <c:pt idx="0">
                  <c:v>2.3599999999999999E-2</c:v>
                </c:pt>
                <c:pt idx="1">
                  <c:v>5.4699999999999999E-2</c:v>
                </c:pt>
                <c:pt idx="2">
                  <c:v>0.1222</c:v>
                </c:pt>
                <c:pt idx="3">
                  <c:v>0.25040000000000001</c:v>
                </c:pt>
                <c:pt idx="4">
                  <c:v>0.50090000000000001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D0-4114-A1F3-BB641D8E5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912592"/>
        <c:axId val="459912984"/>
      </c:scatterChart>
      <c:valAx>
        <c:axId val="45991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12984"/>
        <c:crosses val="autoZero"/>
        <c:crossBetween val="midCat"/>
      </c:valAx>
      <c:valAx>
        <c:axId val="45991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1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6Cl vs Absorbance at 378nm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Cl ε'!$M$9</c:f>
              <c:strCache>
                <c:ptCount val="1"/>
                <c:pt idx="0">
                  <c:v>Absorbance at 378nm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237314085739283"/>
                  <c:y val="4.212962962962962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 Cl ε'!$L$10:$L$14</c:f>
              <c:numCache>
                <c:formatCode>General</c:formatCode>
                <c:ptCount val="5"/>
                <c:pt idx="0">
                  <c:v>2.052201437526063E-6</c:v>
                </c:pt>
                <c:pt idx="1">
                  <c:v>4.104402875052126E-6</c:v>
                </c:pt>
                <c:pt idx="2">
                  <c:v>8.2088057501042519E-6</c:v>
                </c:pt>
                <c:pt idx="3">
                  <c:v>1.6417611500208504E-5</c:v>
                </c:pt>
                <c:pt idx="4">
                  <c:v>3.2835223000417008E-5</c:v>
                </c:pt>
              </c:numCache>
            </c:numRef>
          </c:xVal>
          <c:yVal>
            <c:numRef>
              <c:f>' Cl ε'!$M$10:$M$14</c:f>
              <c:numCache>
                <c:formatCode>General</c:formatCode>
                <c:ptCount val="5"/>
                <c:pt idx="0">
                  <c:v>4.9200000000000001E-2</c:v>
                </c:pt>
                <c:pt idx="1">
                  <c:v>9.3600000000000003E-2</c:v>
                </c:pt>
                <c:pt idx="2">
                  <c:v>0.19109999999999999</c:v>
                </c:pt>
                <c:pt idx="3">
                  <c:v>0.37419999999999998</c:v>
                </c:pt>
                <c:pt idx="4">
                  <c:v>0.76290000000000002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16-43D9-AD17-7F468698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878848"/>
        <c:axId val="458879240"/>
      </c:scatterChart>
      <c:valAx>
        <c:axId val="45887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79240"/>
        <c:crosses val="autoZero"/>
        <c:crossBetween val="midCat"/>
      </c:valAx>
      <c:valAx>
        <c:axId val="45887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78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Absorbance spectra of halide substituents at the 5 position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'All New UVresults'!$C$14</c:f>
              <c:strCache>
                <c:ptCount val="1"/>
                <c:pt idx="0">
                  <c:v>5Cl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'All New UVresults'!$C$15:$C$170</c:f>
              <c:numCache>
                <c:formatCode>General</c:formatCode>
                <c:ptCount val="156"/>
                <c:pt idx="0">
                  <c:v>0.2266845703125</c:v>
                </c:pt>
                <c:pt idx="1">
                  <c:v>0.81996154785156306</c:v>
                </c:pt>
                <c:pt idx="2">
                  <c:v>0.904052734375</c:v>
                </c:pt>
                <c:pt idx="3">
                  <c:v>1.1371612548828101</c:v>
                </c:pt>
                <c:pt idx="4">
                  <c:v>1.0889739990234399</c:v>
                </c:pt>
                <c:pt idx="5">
                  <c:v>1.1935882568359399</c:v>
                </c:pt>
                <c:pt idx="6">
                  <c:v>1.3336639404296899</c:v>
                </c:pt>
                <c:pt idx="7">
                  <c:v>1.0771789550781301</c:v>
                </c:pt>
                <c:pt idx="8">
                  <c:v>1.3156585693359399</c:v>
                </c:pt>
                <c:pt idx="9">
                  <c:v>0.8724365234375</c:v>
                </c:pt>
                <c:pt idx="10">
                  <c:v>0.8912353515625</c:v>
                </c:pt>
                <c:pt idx="11">
                  <c:v>0.68730163574218806</c:v>
                </c:pt>
                <c:pt idx="12">
                  <c:v>0.70379638671875</c:v>
                </c:pt>
                <c:pt idx="13">
                  <c:v>0.5848388671875</c:v>
                </c:pt>
                <c:pt idx="14">
                  <c:v>0.636444091796875</c:v>
                </c:pt>
                <c:pt idx="15">
                  <c:v>0.55494689941406306</c:v>
                </c:pt>
                <c:pt idx="16">
                  <c:v>0.61921691894531306</c:v>
                </c:pt>
                <c:pt idx="17">
                  <c:v>0.57032775878906306</c:v>
                </c:pt>
                <c:pt idx="18">
                  <c:v>0.62989807128906306</c:v>
                </c:pt>
                <c:pt idx="19">
                  <c:v>0.58229064941406306</c:v>
                </c:pt>
                <c:pt idx="20">
                  <c:v>0.61181640625</c:v>
                </c:pt>
                <c:pt idx="21">
                  <c:v>0.56907653808593806</c:v>
                </c:pt>
                <c:pt idx="22">
                  <c:v>0.56575012207031306</c:v>
                </c:pt>
                <c:pt idx="23">
                  <c:v>0.5218505859375</c:v>
                </c:pt>
                <c:pt idx="24">
                  <c:v>0.52641296386718806</c:v>
                </c:pt>
                <c:pt idx="25">
                  <c:v>0.50215148925781306</c:v>
                </c:pt>
                <c:pt idx="26">
                  <c:v>0.53038024902343806</c:v>
                </c:pt>
                <c:pt idx="27">
                  <c:v>0.51878356933593806</c:v>
                </c:pt>
                <c:pt idx="28">
                  <c:v>0.5731201171875</c:v>
                </c:pt>
                <c:pt idx="29">
                  <c:v>0.57417297363281306</c:v>
                </c:pt>
                <c:pt idx="30">
                  <c:v>0.63832092285156306</c:v>
                </c:pt>
                <c:pt idx="31">
                  <c:v>0.62129211425781306</c:v>
                </c:pt>
                <c:pt idx="32">
                  <c:v>0.67106628417968806</c:v>
                </c:pt>
                <c:pt idx="33">
                  <c:v>0.64537048339843806</c:v>
                </c:pt>
                <c:pt idx="34">
                  <c:v>0.66569519042968806</c:v>
                </c:pt>
                <c:pt idx="35">
                  <c:v>0.614837646484375</c:v>
                </c:pt>
                <c:pt idx="36">
                  <c:v>0.60960388183593806</c:v>
                </c:pt>
                <c:pt idx="37">
                  <c:v>0.56207275390625</c:v>
                </c:pt>
                <c:pt idx="38">
                  <c:v>0.5511474609375</c:v>
                </c:pt>
                <c:pt idx="39">
                  <c:v>0.503082275390625</c:v>
                </c:pt>
                <c:pt idx="40">
                  <c:v>0.487579345703125</c:v>
                </c:pt>
                <c:pt idx="41">
                  <c:v>0.432785034179688</c:v>
                </c:pt>
                <c:pt idx="42">
                  <c:v>0.405166625976563</c:v>
                </c:pt>
                <c:pt idx="43">
                  <c:v>0.347366333007813</c:v>
                </c:pt>
                <c:pt idx="44">
                  <c:v>0.319961547851563</c:v>
                </c:pt>
                <c:pt idx="45">
                  <c:v>0.275299072265625</c:v>
                </c:pt>
                <c:pt idx="46">
                  <c:v>0.269454956054688</c:v>
                </c:pt>
                <c:pt idx="47">
                  <c:v>0.2294921875</c:v>
                </c:pt>
                <c:pt idx="48">
                  <c:v>0.222213745117188</c:v>
                </c:pt>
                <c:pt idx="49">
                  <c:v>0.204376220703125</c:v>
                </c:pt>
                <c:pt idx="50">
                  <c:v>0.206344604492188</c:v>
                </c:pt>
                <c:pt idx="51">
                  <c:v>0.200790405273438</c:v>
                </c:pt>
                <c:pt idx="52">
                  <c:v>0.213058471679688</c:v>
                </c:pt>
                <c:pt idx="53">
                  <c:v>0.219757080078125</c:v>
                </c:pt>
                <c:pt idx="54">
                  <c:v>0.24334716796875</c:v>
                </c:pt>
                <c:pt idx="55">
                  <c:v>0.274993896484375</c:v>
                </c:pt>
                <c:pt idx="56">
                  <c:v>0.29815673828125</c:v>
                </c:pt>
                <c:pt idx="57">
                  <c:v>0.327789306640625</c:v>
                </c:pt>
                <c:pt idx="58">
                  <c:v>0.356094360351563</c:v>
                </c:pt>
                <c:pt idx="59">
                  <c:v>0.384658813476563</c:v>
                </c:pt>
                <c:pt idx="60">
                  <c:v>0.432205200195313</c:v>
                </c:pt>
                <c:pt idx="61">
                  <c:v>0.46124267578125</c:v>
                </c:pt>
                <c:pt idx="62">
                  <c:v>0.52256774902343806</c:v>
                </c:pt>
                <c:pt idx="63">
                  <c:v>0.55006408691406306</c:v>
                </c:pt>
                <c:pt idx="64">
                  <c:v>0.61299133300781306</c:v>
                </c:pt>
                <c:pt idx="65">
                  <c:v>0.63328552246093806</c:v>
                </c:pt>
                <c:pt idx="66">
                  <c:v>0.7027587890625</c:v>
                </c:pt>
                <c:pt idx="67">
                  <c:v>0.70411682128906306</c:v>
                </c:pt>
                <c:pt idx="68">
                  <c:v>0.770904541015625</c:v>
                </c:pt>
                <c:pt idx="69">
                  <c:v>0.748321533203125</c:v>
                </c:pt>
                <c:pt idx="70">
                  <c:v>0.806243896484375</c:v>
                </c:pt>
                <c:pt idx="71">
                  <c:v>0.768890380859375</c:v>
                </c:pt>
                <c:pt idx="72">
                  <c:v>0.82331848144531306</c:v>
                </c:pt>
                <c:pt idx="73">
                  <c:v>0.775299072265625</c:v>
                </c:pt>
                <c:pt idx="74">
                  <c:v>0.81877136230468806</c:v>
                </c:pt>
                <c:pt idx="75">
                  <c:v>0.75065612792968806</c:v>
                </c:pt>
                <c:pt idx="76">
                  <c:v>0.75523376464843806</c:v>
                </c:pt>
                <c:pt idx="77">
                  <c:v>0.65989685058593806</c:v>
                </c:pt>
                <c:pt idx="78">
                  <c:v>0.6177978515625</c:v>
                </c:pt>
                <c:pt idx="79">
                  <c:v>0.513458251953125</c:v>
                </c:pt>
                <c:pt idx="80">
                  <c:v>0.454086303710938</c:v>
                </c:pt>
                <c:pt idx="81">
                  <c:v>0.3743896484375</c:v>
                </c:pt>
                <c:pt idx="82">
                  <c:v>0.334854125976563</c:v>
                </c:pt>
                <c:pt idx="83">
                  <c:v>0.293121337890625</c:v>
                </c:pt>
                <c:pt idx="84">
                  <c:v>0.28216552734375</c:v>
                </c:pt>
                <c:pt idx="85">
                  <c:v>0.26947021484375</c:v>
                </c:pt>
                <c:pt idx="86">
                  <c:v>0.279052734375</c:v>
                </c:pt>
                <c:pt idx="87">
                  <c:v>0.280776977539063</c:v>
                </c:pt>
                <c:pt idx="88">
                  <c:v>0.30120849609375</c:v>
                </c:pt>
                <c:pt idx="89">
                  <c:v>0.310028076171875</c:v>
                </c:pt>
                <c:pt idx="90">
                  <c:v>0.336135864257813</c:v>
                </c:pt>
                <c:pt idx="91">
                  <c:v>0.346633911132813</c:v>
                </c:pt>
                <c:pt idx="92">
                  <c:v>0.376419067382813</c:v>
                </c:pt>
                <c:pt idx="93">
                  <c:v>0.38238525390625</c:v>
                </c:pt>
                <c:pt idx="94">
                  <c:v>0.406524658203125</c:v>
                </c:pt>
                <c:pt idx="95">
                  <c:v>0.407791137695313</c:v>
                </c:pt>
                <c:pt idx="96">
                  <c:v>0.431289672851563</c:v>
                </c:pt>
                <c:pt idx="97">
                  <c:v>0.434173583984375</c:v>
                </c:pt>
                <c:pt idx="98">
                  <c:v>0.461517333984375</c:v>
                </c:pt>
                <c:pt idx="99">
                  <c:v>0.45745849609375</c:v>
                </c:pt>
                <c:pt idx="100">
                  <c:v>0.4893798828125</c:v>
                </c:pt>
                <c:pt idx="101">
                  <c:v>0.481353759765625</c:v>
                </c:pt>
                <c:pt idx="102">
                  <c:v>0.5008544921875</c:v>
                </c:pt>
                <c:pt idx="103">
                  <c:v>0.481369018554688</c:v>
                </c:pt>
                <c:pt idx="104">
                  <c:v>0.476974487304688</c:v>
                </c:pt>
                <c:pt idx="105">
                  <c:v>0.443222045898438</c:v>
                </c:pt>
                <c:pt idx="106">
                  <c:v>0.432907104492188</c:v>
                </c:pt>
                <c:pt idx="107">
                  <c:v>0.400741577148438</c:v>
                </c:pt>
                <c:pt idx="108">
                  <c:v>0.395950317382813</c:v>
                </c:pt>
                <c:pt idx="109">
                  <c:v>0.371475219726563</c:v>
                </c:pt>
                <c:pt idx="110">
                  <c:v>0.362655639648438</c:v>
                </c:pt>
                <c:pt idx="111">
                  <c:v>0.332916259765625</c:v>
                </c:pt>
                <c:pt idx="112">
                  <c:v>0.32666015625</c:v>
                </c:pt>
                <c:pt idx="113">
                  <c:v>0.288726806640625</c:v>
                </c:pt>
                <c:pt idx="114">
                  <c:v>0.260238647460938</c:v>
                </c:pt>
                <c:pt idx="115">
                  <c:v>0.2227783203125</c:v>
                </c:pt>
                <c:pt idx="116">
                  <c:v>0.197830200195313</c:v>
                </c:pt>
                <c:pt idx="117">
                  <c:v>0.17059326171875</c:v>
                </c:pt>
                <c:pt idx="118">
                  <c:v>0.14959716796875</c:v>
                </c:pt>
                <c:pt idx="119">
                  <c:v>0.126937866210938</c:v>
                </c:pt>
                <c:pt idx="120">
                  <c:v>0.110366821289063</c:v>
                </c:pt>
                <c:pt idx="121">
                  <c:v>9.7442626953125E-2</c:v>
                </c:pt>
                <c:pt idx="122" formatCode="0.00E+00">
                  <c:v>8.23516845703125E-2</c:v>
                </c:pt>
                <c:pt idx="123">
                  <c:v>6.7291259765625E-2</c:v>
                </c:pt>
                <c:pt idx="124" formatCode="0.00E+00">
                  <c:v>5.57403564453125E-2</c:v>
                </c:pt>
                <c:pt idx="125">
                  <c:v>4.0802001953125E-2</c:v>
                </c:pt>
                <c:pt idx="126" formatCode="0.00E+00">
                  <c:v>3.66058349609375E-2</c:v>
                </c:pt>
                <c:pt idx="127" formatCode="0.00E+00">
                  <c:v>2.93731689453125E-2</c:v>
                </c:pt>
                <c:pt idx="128" formatCode="0.00E+00">
                  <c:v>2.35137939453125E-2</c:v>
                </c:pt>
                <c:pt idx="129" formatCode="0.00E+00">
                  <c:v>1.85394287109375E-2</c:v>
                </c:pt>
                <c:pt idx="130" formatCode="0.00E+00">
                  <c:v>1.48773193359375E-2</c:v>
                </c:pt>
                <c:pt idx="131" formatCode="0.00E+00">
                  <c:v>1.15203857421875E-2</c:v>
                </c:pt>
                <c:pt idx="132">
                  <c:v>9.27734375E-3</c:v>
                </c:pt>
                <c:pt idx="133" formatCode="0.00E+00">
                  <c:v>7.2784423828125E-3</c:v>
                </c:pt>
                <c:pt idx="134">
                  <c:v>5.706787109375E-3</c:v>
                </c:pt>
                <c:pt idx="135" formatCode="0.00E+00">
                  <c:v>4.6844482421875E-3</c:v>
                </c:pt>
                <c:pt idx="136" formatCode="0.00E+00">
                  <c:v>3.5858154296875E-3</c:v>
                </c:pt>
                <c:pt idx="137">
                  <c:v>3.23486328125E-3</c:v>
                </c:pt>
                <c:pt idx="138">
                  <c:v>2.50244140625E-3</c:v>
                </c:pt>
                <c:pt idx="139" formatCode="0.00E+00">
                  <c:v>2.0904541015625E-3</c:v>
                </c:pt>
                <c:pt idx="140" formatCode="0.00E+00">
                  <c:v>1.8768310546875E-3</c:v>
                </c:pt>
                <c:pt idx="141" formatCode="0.00E+00">
                  <c:v>1.5716552734375E-3</c:v>
                </c:pt>
                <c:pt idx="142">
                  <c:v>1.46484375E-3</c:v>
                </c:pt>
                <c:pt idx="143">
                  <c:v>1.28173828125E-3</c:v>
                </c:pt>
                <c:pt idx="144">
                  <c:v>1.312255859375E-3</c:v>
                </c:pt>
                <c:pt idx="145" formatCode="0.00E+00">
                  <c:v>1.1138916015625E-3</c:v>
                </c:pt>
                <c:pt idx="146" formatCode="0.00E+00">
                  <c:v>1.2359619140625E-3</c:v>
                </c:pt>
                <c:pt idx="147" formatCode="0.00E+00">
                  <c:v>9.307861328125E-4</c:v>
                </c:pt>
                <c:pt idx="148" formatCode="0.00E+00">
                  <c:v>7.62939453125E-5</c:v>
                </c:pt>
                <c:pt idx="149">
                  <c:v>7.62939453125E-4</c:v>
                </c:pt>
                <c:pt idx="150">
                  <c:v>1.007080078125E-3</c:v>
                </c:pt>
                <c:pt idx="151">
                  <c:v>-3.0517578125E-5</c:v>
                </c:pt>
                <c:pt idx="152">
                  <c:v>8.23974609375E-4</c:v>
                </c:pt>
                <c:pt idx="153" formatCode="0.00E+00">
                  <c:v>6.256103515625E-4</c:v>
                </c:pt>
                <c:pt idx="154" formatCode="0.00E+00">
                  <c:v>7.781982421875E-4</c:v>
                </c:pt>
                <c:pt idx="155">
                  <c:v>9.46044921875E-4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B6-447A-98E1-9BCF6CD92FBE}"/>
            </c:ext>
          </c:extLst>
        </c:ser>
        <c:ser>
          <c:idx val="4"/>
          <c:order val="1"/>
          <c:tx>
            <c:strRef>
              <c:f>'All New UVresults'!$F$14</c:f>
              <c:strCache>
                <c:ptCount val="1"/>
                <c:pt idx="0">
                  <c:v>5F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'All New UVresults'!$F$15:$F$170</c:f>
              <c:numCache>
                <c:formatCode>General</c:formatCode>
                <c:ptCount val="156"/>
                <c:pt idx="0">
                  <c:v>0.234115600585938</c:v>
                </c:pt>
                <c:pt idx="1">
                  <c:v>0.78721618652343806</c:v>
                </c:pt>
                <c:pt idx="2">
                  <c:v>0.88462829589843806</c:v>
                </c:pt>
                <c:pt idx="3">
                  <c:v>1.1793670654296899</c:v>
                </c:pt>
                <c:pt idx="4">
                  <c:v>1.1636047363281301</c:v>
                </c:pt>
                <c:pt idx="5">
                  <c:v>1.255615234375</c:v>
                </c:pt>
                <c:pt idx="6">
                  <c:v>1.2960968017578101</c:v>
                </c:pt>
                <c:pt idx="7">
                  <c:v>1.2219390869140601</c:v>
                </c:pt>
                <c:pt idx="8">
                  <c:v>1.5117340087890601</c:v>
                </c:pt>
                <c:pt idx="9">
                  <c:v>0.95025634765625</c:v>
                </c:pt>
                <c:pt idx="10">
                  <c:v>0.978302001953125</c:v>
                </c:pt>
                <c:pt idx="11">
                  <c:v>0.729766845703125</c:v>
                </c:pt>
                <c:pt idx="12">
                  <c:v>0.76368713378906306</c:v>
                </c:pt>
                <c:pt idx="13">
                  <c:v>0.61578369140625</c:v>
                </c:pt>
                <c:pt idx="14">
                  <c:v>0.66011047363281306</c:v>
                </c:pt>
                <c:pt idx="15">
                  <c:v>0.54548645019531306</c:v>
                </c:pt>
                <c:pt idx="16">
                  <c:v>0.573089599609375</c:v>
                </c:pt>
                <c:pt idx="17">
                  <c:v>0.489425659179688</c:v>
                </c:pt>
                <c:pt idx="18">
                  <c:v>0.493881225585938</c:v>
                </c:pt>
                <c:pt idx="19">
                  <c:v>0.425323486328125</c:v>
                </c:pt>
                <c:pt idx="20">
                  <c:v>0.418212890625</c:v>
                </c:pt>
                <c:pt idx="21">
                  <c:v>0.385360717773438</c:v>
                </c:pt>
                <c:pt idx="22">
                  <c:v>0.38482666015625</c:v>
                </c:pt>
                <c:pt idx="23">
                  <c:v>0.365585327148438</c:v>
                </c:pt>
                <c:pt idx="24">
                  <c:v>0.37847900390625</c:v>
                </c:pt>
                <c:pt idx="25">
                  <c:v>0.378143310546875</c:v>
                </c:pt>
                <c:pt idx="26">
                  <c:v>0.4134521484375</c:v>
                </c:pt>
                <c:pt idx="27">
                  <c:v>0.420074462890625</c:v>
                </c:pt>
                <c:pt idx="28">
                  <c:v>0.464462280273438</c:v>
                </c:pt>
                <c:pt idx="29">
                  <c:v>0.466110229492188</c:v>
                </c:pt>
                <c:pt idx="30">
                  <c:v>0.508056640625</c:v>
                </c:pt>
                <c:pt idx="31">
                  <c:v>0.487899780273438</c:v>
                </c:pt>
                <c:pt idx="32">
                  <c:v>0.50260925292968806</c:v>
                </c:pt>
                <c:pt idx="33">
                  <c:v>0.475067138671875</c:v>
                </c:pt>
                <c:pt idx="34">
                  <c:v>0.481521606445313</c:v>
                </c:pt>
                <c:pt idx="35">
                  <c:v>0.45208740234375</c:v>
                </c:pt>
                <c:pt idx="36">
                  <c:v>0.447265625</c:v>
                </c:pt>
                <c:pt idx="37">
                  <c:v>0.418167114257813</c:v>
                </c:pt>
                <c:pt idx="38">
                  <c:v>0.412551879882813</c:v>
                </c:pt>
                <c:pt idx="39">
                  <c:v>0.381134033203125</c:v>
                </c:pt>
                <c:pt idx="40">
                  <c:v>0.365737915039063</c:v>
                </c:pt>
                <c:pt idx="41">
                  <c:v>0.32318115234375</c:v>
                </c:pt>
                <c:pt idx="42">
                  <c:v>0.3017578125</c:v>
                </c:pt>
                <c:pt idx="43">
                  <c:v>0.264205932617188</c:v>
                </c:pt>
                <c:pt idx="44">
                  <c:v>0.251007080078125</c:v>
                </c:pt>
                <c:pt idx="45">
                  <c:v>0.222671508789063</c:v>
                </c:pt>
                <c:pt idx="46">
                  <c:v>0.22662353515625</c:v>
                </c:pt>
                <c:pt idx="47">
                  <c:v>0.192733764648438</c:v>
                </c:pt>
                <c:pt idx="48">
                  <c:v>0.189224243164063</c:v>
                </c:pt>
                <c:pt idx="49">
                  <c:v>0.17529296875</c:v>
                </c:pt>
                <c:pt idx="50">
                  <c:v>0.17535400390625</c:v>
                </c:pt>
                <c:pt idx="51">
                  <c:v>0.168899536132813</c:v>
                </c:pt>
                <c:pt idx="52">
                  <c:v>0.177978515625</c:v>
                </c:pt>
                <c:pt idx="53">
                  <c:v>0.198211669921875</c:v>
                </c:pt>
                <c:pt idx="54">
                  <c:v>0.221221923828125</c:v>
                </c:pt>
                <c:pt idx="55">
                  <c:v>0.238723754882813</c:v>
                </c:pt>
                <c:pt idx="56">
                  <c:v>0.265655517578125</c:v>
                </c:pt>
                <c:pt idx="57">
                  <c:v>0.28204345703125</c:v>
                </c:pt>
                <c:pt idx="58">
                  <c:v>0.314590454101563</c:v>
                </c:pt>
                <c:pt idx="59">
                  <c:v>0.336868286132813</c:v>
                </c:pt>
                <c:pt idx="60">
                  <c:v>0.364349365234375</c:v>
                </c:pt>
                <c:pt idx="61">
                  <c:v>0.390640258789063</c:v>
                </c:pt>
                <c:pt idx="62">
                  <c:v>0.445648193359375</c:v>
                </c:pt>
                <c:pt idx="63">
                  <c:v>0.469345092773438</c:v>
                </c:pt>
                <c:pt idx="64">
                  <c:v>0.5125732421875</c:v>
                </c:pt>
                <c:pt idx="65">
                  <c:v>0.51618957519531306</c:v>
                </c:pt>
                <c:pt idx="66">
                  <c:v>0.551177978515625</c:v>
                </c:pt>
                <c:pt idx="67">
                  <c:v>0.543212890625</c:v>
                </c:pt>
                <c:pt idx="68">
                  <c:v>0.58168029785156306</c:v>
                </c:pt>
                <c:pt idx="69">
                  <c:v>0.573760986328125</c:v>
                </c:pt>
                <c:pt idx="70">
                  <c:v>0.617279052734375</c:v>
                </c:pt>
                <c:pt idx="71">
                  <c:v>0.596343994140625</c:v>
                </c:pt>
                <c:pt idx="72">
                  <c:v>0.61956787109375</c:v>
                </c:pt>
                <c:pt idx="73">
                  <c:v>0.567840576171875</c:v>
                </c:pt>
                <c:pt idx="74">
                  <c:v>0.55485534667968806</c:v>
                </c:pt>
                <c:pt idx="75">
                  <c:v>0.482177734375</c:v>
                </c:pt>
                <c:pt idx="76">
                  <c:v>0.446640014648438</c:v>
                </c:pt>
                <c:pt idx="77">
                  <c:v>0.38104248046875</c:v>
                </c:pt>
                <c:pt idx="78">
                  <c:v>0.349334716796875</c:v>
                </c:pt>
                <c:pt idx="79">
                  <c:v>0.305221557617188</c:v>
                </c:pt>
                <c:pt idx="80">
                  <c:v>0.290374755859375</c:v>
                </c:pt>
                <c:pt idx="81">
                  <c:v>0.270339965820313</c:v>
                </c:pt>
                <c:pt idx="82">
                  <c:v>0.27581787109375</c:v>
                </c:pt>
                <c:pt idx="83">
                  <c:v>0.2760009765625</c:v>
                </c:pt>
                <c:pt idx="84">
                  <c:v>0.296737670898438</c:v>
                </c:pt>
                <c:pt idx="85">
                  <c:v>0.307327270507813</c:v>
                </c:pt>
                <c:pt idx="86">
                  <c:v>0.337982177734375</c:v>
                </c:pt>
                <c:pt idx="87">
                  <c:v>0.3519287109375</c:v>
                </c:pt>
                <c:pt idx="88">
                  <c:v>0.386856079101563</c:v>
                </c:pt>
                <c:pt idx="89">
                  <c:v>0.3983154296875</c:v>
                </c:pt>
                <c:pt idx="90">
                  <c:v>0.434478759765625</c:v>
                </c:pt>
                <c:pt idx="91">
                  <c:v>0.445510864257813</c:v>
                </c:pt>
                <c:pt idx="92">
                  <c:v>0.483566284179688</c:v>
                </c:pt>
                <c:pt idx="93">
                  <c:v>0.483489990234375</c:v>
                </c:pt>
                <c:pt idx="94">
                  <c:v>0.50932312011718806</c:v>
                </c:pt>
                <c:pt idx="95">
                  <c:v>0.503875732421875</c:v>
                </c:pt>
                <c:pt idx="96">
                  <c:v>0.52992248535156306</c:v>
                </c:pt>
                <c:pt idx="97">
                  <c:v>0.526947021484375</c:v>
                </c:pt>
                <c:pt idx="98">
                  <c:v>0.55389404296875</c:v>
                </c:pt>
                <c:pt idx="99">
                  <c:v>0.53843688964843806</c:v>
                </c:pt>
                <c:pt idx="100">
                  <c:v>0.56953430175781306</c:v>
                </c:pt>
                <c:pt idx="101">
                  <c:v>0.55485534667968806</c:v>
                </c:pt>
                <c:pt idx="102">
                  <c:v>0.57208251953125</c:v>
                </c:pt>
                <c:pt idx="103">
                  <c:v>0.5345458984375</c:v>
                </c:pt>
                <c:pt idx="104">
                  <c:v>0.498825073242188</c:v>
                </c:pt>
                <c:pt idx="105">
                  <c:v>0.432388305664063</c:v>
                </c:pt>
                <c:pt idx="106">
                  <c:v>0.389694213867188</c:v>
                </c:pt>
                <c:pt idx="107">
                  <c:v>0.328323364257813</c:v>
                </c:pt>
                <c:pt idx="108">
                  <c:v>0.307296752929688</c:v>
                </c:pt>
                <c:pt idx="109">
                  <c:v>0.26019287109375</c:v>
                </c:pt>
                <c:pt idx="110">
                  <c:v>0.219329833984375</c:v>
                </c:pt>
                <c:pt idx="111">
                  <c:v>0.171112060546875</c:v>
                </c:pt>
                <c:pt idx="112">
                  <c:v>0.13958740234375</c:v>
                </c:pt>
                <c:pt idx="113">
                  <c:v>0.108047485351563</c:v>
                </c:pt>
                <c:pt idx="114" formatCode="0.00E+00">
                  <c:v>8.74176025390625E-2</c:v>
                </c:pt>
                <c:pt idx="115">
                  <c:v>6.884765625E-2</c:v>
                </c:pt>
                <c:pt idx="116">
                  <c:v>6.341552734375E-2</c:v>
                </c:pt>
                <c:pt idx="117">
                  <c:v>5.3924560546875E-2</c:v>
                </c:pt>
                <c:pt idx="118">
                  <c:v>4.6539306640625E-2</c:v>
                </c:pt>
                <c:pt idx="119">
                  <c:v>3.863525390625E-2</c:v>
                </c:pt>
                <c:pt idx="120" formatCode="0.00E+00">
                  <c:v>2.78472900390625E-2</c:v>
                </c:pt>
                <c:pt idx="121" formatCode="0.00E+00">
                  <c:v>2.78778076171875E-2</c:v>
                </c:pt>
                <c:pt idx="122">
                  <c:v>2.3101806640625E-2</c:v>
                </c:pt>
                <c:pt idx="123" formatCode="0.00E+00">
                  <c:v>1.88140869140625E-2</c:v>
                </c:pt>
                <c:pt idx="124" formatCode="0.00E+00">
                  <c:v>1.54571533203125E-2</c:v>
                </c:pt>
                <c:pt idx="125">
                  <c:v>9.46044921875E-3</c:v>
                </c:pt>
                <c:pt idx="126" formatCode="0.00E+00">
                  <c:v>1.00555419921875E-2</c:v>
                </c:pt>
                <c:pt idx="127">
                  <c:v>8.087158203125E-3</c:v>
                </c:pt>
                <c:pt idx="128">
                  <c:v>6.561279296875E-3</c:v>
                </c:pt>
                <c:pt idx="129">
                  <c:v>5.157470703125E-3</c:v>
                </c:pt>
                <c:pt idx="130" formatCode="0.00E+00">
                  <c:v>4.0130615234375E-3</c:v>
                </c:pt>
                <c:pt idx="131">
                  <c:v>3.143310546875E-3</c:v>
                </c:pt>
                <c:pt idx="132" formatCode="0.00E+00">
                  <c:v>2.4566650390625E-3</c:v>
                </c:pt>
                <c:pt idx="133">
                  <c:v>1.708984375E-3</c:v>
                </c:pt>
                <c:pt idx="134">
                  <c:v>1.0986328125E-3</c:v>
                </c:pt>
                <c:pt idx="135" formatCode="0.00E+00">
                  <c:v>1.2664794921875E-3</c:v>
                </c:pt>
                <c:pt idx="136" formatCode="0.00E+00">
                  <c:v>1.0833740234375E-3</c:v>
                </c:pt>
                <c:pt idx="137">
                  <c:v>3.0517578125E-5</c:v>
                </c:pt>
                <c:pt idx="138" formatCode="0.00E+00">
                  <c:v>6.866455078125E-4</c:v>
                </c:pt>
                <c:pt idx="139" formatCode="0.00E+00">
                  <c:v>3.509521484375E-4</c:v>
                </c:pt>
                <c:pt idx="140" formatCode="0.00E+00">
                  <c:v>4.730224609375E-4</c:v>
                </c:pt>
                <c:pt idx="141">
                  <c:v>-5.79833984375E-4</c:v>
                </c:pt>
                <c:pt idx="142" formatCode="0.00E+00">
                  <c:v>-1.068115234375E-4</c:v>
                </c:pt>
                <c:pt idx="143" formatCode="0.00E+00">
                  <c:v>-4.57763671875E-5</c:v>
                </c:pt>
                <c:pt idx="144" formatCode="0.00E+00">
                  <c:v>-3.204345703125E-4</c:v>
                </c:pt>
                <c:pt idx="145" formatCode="0.00E+00">
                  <c:v>-5.645751953125E-4</c:v>
                </c:pt>
                <c:pt idx="146" formatCode="0.00E+00">
                  <c:v>-3.814697265625E-4</c:v>
                </c:pt>
                <c:pt idx="147">
                  <c:v>-9.765625E-4</c:v>
                </c:pt>
                <c:pt idx="148" formatCode="0.00E+00">
                  <c:v>-9.307861328125E-4</c:v>
                </c:pt>
                <c:pt idx="149" formatCode="0.00E+00">
                  <c:v>7.62939453125E-5</c:v>
                </c:pt>
                <c:pt idx="150" formatCode="0.00E+00">
                  <c:v>-7.171630859375E-4</c:v>
                </c:pt>
                <c:pt idx="151" formatCode="0.00E+00">
                  <c:v>2.593994140625E-4</c:v>
                </c:pt>
                <c:pt idx="152" formatCode="0.00E+00">
                  <c:v>-4.730224609375E-4</c:v>
                </c:pt>
                <c:pt idx="153">
                  <c:v>-8.85009765625E-4</c:v>
                </c:pt>
                <c:pt idx="154">
                  <c:v>-5.79833984375E-4</c:v>
                </c:pt>
                <c:pt idx="155">
                  <c:v>-6.7138671875E-4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B6-447A-98E1-9BCF6CD92FBE}"/>
            </c:ext>
          </c:extLst>
        </c:ser>
        <c:ser>
          <c:idx val="6"/>
          <c:order val="2"/>
          <c:tx>
            <c:strRef>
              <c:f>'All New UVresults'!$H$14</c:f>
              <c:strCache>
                <c:ptCount val="1"/>
                <c:pt idx="0">
                  <c:v>5Br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'All New UVresults'!$H$15:$H$170</c:f>
              <c:numCache>
                <c:formatCode>General</c:formatCode>
                <c:ptCount val="156"/>
                <c:pt idx="0">
                  <c:v>0.168182373046875</c:v>
                </c:pt>
                <c:pt idx="1">
                  <c:v>0.66117858886718806</c:v>
                </c:pt>
                <c:pt idx="2">
                  <c:v>0.726715087890625</c:v>
                </c:pt>
                <c:pt idx="3">
                  <c:v>0.97602844238281306</c:v>
                </c:pt>
                <c:pt idx="4">
                  <c:v>0.989471435546875</c:v>
                </c:pt>
                <c:pt idx="5">
                  <c:v>0.9827880859375</c:v>
                </c:pt>
                <c:pt idx="6">
                  <c:v>1.2461395263671899</c:v>
                </c:pt>
                <c:pt idx="7">
                  <c:v>0.84156799316406306</c:v>
                </c:pt>
                <c:pt idx="8">
                  <c:v>0.92828369140625</c:v>
                </c:pt>
                <c:pt idx="9">
                  <c:v>0.67115783691406306</c:v>
                </c:pt>
                <c:pt idx="10">
                  <c:v>0.67291259765625</c:v>
                </c:pt>
                <c:pt idx="11">
                  <c:v>0.539794921875</c:v>
                </c:pt>
                <c:pt idx="12">
                  <c:v>0.54463195800781306</c:v>
                </c:pt>
                <c:pt idx="13">
                  <c:v>0.45379638671875</c:v>
                </c:pt>
                <c:pt idx="14">
                  <c:v>0.471847534179688</c:v>
                </c:pt>
                <c:pt idx="15">
                  <c:v>0.4039306640625</c:v>
                </c:pt>
                <c:pt idx="16">
                  <c:v>0.429351806640625</c:v>
                </c:pt>
                <c:pt idx="17">
                  <c:v>0.391326904296875</c:v>
                </c:pt>
                <c:pt idx="18">
                  <c:v>0.419265747070313</c:v>
                </c:pt>
                <c:pt idx="19">
                  <c:v>0.397674560546875</c:v>
                </c:pt>
                <c:pt idx="20">
                  <c:v>0.403091430664063</c:v>
                </c:pt>
                <c:pt idx="21">
                  <c:v>0.383377075195313</c:v>
                </c:pt>
                <c:pt idx="22">
                  <c:v>0.384536743164063</c:v>
                </c:pt>
                <c:pt idx="23">
                  <c:v>0.360397338867188</c:v>
                </c:pt>
                <c:pt idx="24">
                  <c:v>0.363800048828125</c:v>
                </c:pt>
                <c:pt idx="25">
                  <c:v>0.347564697265625</c:v>
                </c:pt>
                <c:pt idx="26">
                  <c:v>0.36090087890625</c:v>
                </c:pt>
                <c:pt idx="27">
                  <c:v>0.349044799804688</c:v>
                </c:pt>
                <c:pt idx="28">
                  <c:v>0.3734130859375</c:v>
                </c:pt>
                <c:pt idx="29">
                  <c:v>0.364120483398438</c:v>
                </c:pt>
                <c:pt idx="30">
                  <c:v>0.393112182617188</c:v>
                </c:pt>
                <c:pt idx="31">
                  <c:v>0.378555297851563</c:v>
                </c:pt>
                <c:pt idx="32">
                  <c:v>0.38671875</c:v>
                </c:pt>
                <c:pt idx="33">
                  <c:v>0.365631103515625</c:v>
                </c:pt>
                <c:pt idx="34">
                  <c:v>0.373275756835938</c:v>
                </c:pt>
                <c:pt idx="35">
                  <c:v>0.3572998046875</c:v>
                </c:pt>
                <c:pt idx="36">
                  <c:v>0.357559204101563</c:v>
                </c:pt>
                <c:pt idx="37">
                  <c:v>0.335159301757813</c:v>
                </c:pt>
                <c:pt idx="38">
                  <c:v>0.328536987304688</c:v>
                </c:pt>
                <c:pt idx="39">
                  <c:v>0.3046875</c:v>
                </c:pt>
                <c:pt idx="40">
                  <c:v>0.29302978515625</c:v>
                </c:pt>
                <c:pt idx="41">
                  <c:v>0.259933471679688</c:v>
                </c:pt>
                <c:pt idx="42">
                  <c:v>0.239028930664063</c:v>
                </c:pt>
                <c:pt idx="43">
                  <c:v>0.205581665039063</c:v>
                </c:pt>
                <c:pt idx="44">
                  <c:v>0.204483032226563</c:v>
                </c:pt>
                <c:pt idx="45">
                  <c:v>0.176116943359375</c:v>
                </c:pt>
                <c:pt idx="46">
                  <c:v>0.17364501953125</c:v>
                </c:pt>
                <c:pt idx="47">
                  <c:v>0.150466918945313</c:v>
                </c:pt>
                <c:pt idx="48">
                  <c:v>0.151657104492188</c:v>
                </c:pt>
                <c:pt idx="49">
                  <c:v>0.129440307617188</c:v>
                </c:pt>
                <c:pt idx="50">
                  <c:v>0.131622314453125</c:v>
                </c:pt>
                <c:pt idx="51">
                  <c:v>0.128707885742188</c:v>
                </c:pt>
                <c:pt idx="52">
                  <c:v>0.136001586914063</c:v>
                </c:pt>
                <c:pt idx="53">
                  <c:v>0.152908325195313</c:v>
                </c:pt>
                <c:pt idx="54">
                  <c:v>0.168289184570313</c:v>
                </c:pt>
                <c:pt idx="55">
                  <c:v>0.179855346679688</c:v>
                </c:pt>
                <c:pt idx="56">
                  <c:v>0.201065063476563</c:v>
                </c:pt>
                <c:pt idx="57">
                  <c:v>0.209014892578125</c:v>
                </c:pt>
                <c:pt idx="58">
                  <c:v>0.231781005859375</c:v>
                </c:pt>
                <c:pt idx="59">
                  <c:v>0.2481689453125</c:v>
                </c:pt>
                <c:pt idx="60">
                  <c:v>0.283432006835938</c:v>
                </c:pt>
                <c:pt idx="61">
                  <c:v>0.29803466796875</c:v>
                </c:pt>
                <c:pt idx="62">
                  <c:v>0.326766967773438</c:v>
                </c:pt>
                <c:pt idx="63">
                  <c:v>0.347442626953125</c:v>
                </c:pt>
                <c:pt idx="64">
                  <c:v>0.383438110351563</c:v>
                </c:pt>
                <c:pt idx="65">
                  <c:v>0.3929443359375</c:v>
                </c:pt>
                <c:pt idx="66">
                  <c:v>0.420242309570313</c:v>
                </c:pt>
                <c:pt idx="67">
                  <c:v>0.417282104492188</c:v>
                </c:pt>
                <c:pt idx="68">
                  <c:v>0.443527221679688</c:v>
                </c:pt>
                <c:pt idx="69">
                  <c:v>0.440170288085938</c:v>
                </c:pt>
                <c:pt idx="70">
                  <c:v>0.474899291992188</c:v>
                </c:pt>
                <c:pt idx="71">
                  <c:v>0.471023559570313</c:v>
                </c:pt>
                <c:pt idx="72">
                  <c:v>0.50175476074218806</c:v>
                </c:pt>
                <c:pt idx="73">
                  <c:v>0.475677490234375</c:v>
                </c:pt>
                <c:pt idx="74">
                  <c:v>0.477874755859375</c:v>
                </c:pt>
                <c:pt idx="75">
                  <c:v>0.427230834960938</c:v>
                </c:pt>
                <c:pt idx="76">
                  <c:v>0.4014892578125</c:v>
                </c:pt>
                <c:pt idx="77">
                  <c:v>0.343704223632813</c:v>
                </c:pt>
                <c:pt idx="78">
                  <c:v>0.312942504882813</c:v>
                </c:pt>
                <c:pt idx="79">
                  <c:v>0.270263671875</c:v>
                </c:pt>
                <c:pt idx="80">
                  <c:v>0.251815795898438</c:v>
                </c:pt>
                <c:pt idx="81">
                  <c:v>0.227828979492188</c:v>
                </c:pt>
                <c:pt idx="82">
                  <c:v>0.225723266601563</c:v>
                </c:pt>
                <c:pt idx="83">
                  <c:v>0.219589233398438</c:v>
                </c:pt>
                <c:pt idx="84">
                  <c:v>0.231185913085938</c:v>
                </c:pt>
                <c:pt idx="85">
                  <c:v>0.23626708984375</c:v>
                </c:pt>
                <c:pt idx="86">
                  <c:v>0.2562255859375</c:v>
                </c:pt>
                <c:pt idx="87">
                  <c:v>0.26513671875</c:v>
                </c:pt>
                <c:pt idx="88">
                  <c:v>0.289962768554688</c:v>
                </c:pt>
                <c:pt idx="89">
                  <c:v>0.29986572265625</c:v>
                </c:pt>
                <c:pt idx="90">
                  <c:v>0.325942993164063</c:v>
                </c:pt>
                <c:pt idx="91">
                  <c:v>0.33538818359375</c:v>
                </c:pt>
                <c:pt idx="92">
                  <c:v>0.36328125</c:v>
                </c:pt>
                <c:pt idx="93">
                  <c:v>0.366180419921875</c:v>
                </c:pt>
                <c:pt idx="94">
                  <c:v>0.385223388671875</c:v>
                </c:pt>
                <c:pt idx="95">
                  <c:v>0.38189697265625</c:v>
                </c:pt>
                <c:pt idx="96">
                  <c:v>0.399093627929688</c:v>
                </c:pt>
                <c:pt idx="97">
                  <c:v>0.397964477539063</c:v>
                </c:pt>
                <c:pt idx="98">
                  <c:v>0.417083740234375</c:v>
                </c:pt>
                <c:pt idx="99">
                  <c:v>0.414291381835938</c:v>
                </c:pt>
                <c:pt idx="100">
                  <c:v>0.431640625</c:v>
                </c:pt>
                <c:pt idx="101">
                  <c:v>0.4283447265625</c:v>
                </c:pt>
                <c:pt idx="102">
                  <c:v>0.435501098632813</c:v>
                </c:pt>
                <c:pt idx="103">
                  <c:v>0.418380737304688</c:v>
                </c:pt>
                <c:pt idx="104">
                  <c:v>0.389663696289063</c:v>
                </c:pt>
                <c:pt idx="105">
                  <c:v>0.33978271484375</c:v>
                </c:pt>
                <c:pt idx="106">
                  <c:v>0.305816650390625</c:v>
                </c:pt>
                <c:pt idx="107">
                  <c:v>0.265853881835938</c:v>
                </c:pt>
                <c:pt idx="108">
                  <c:v>0.236083984375</c:v>
                </c:pt>
                <c:pt idx="109">
                  <c:v>0.201904296875</c:v>
                </c:pt>
                <c:pt idx="110">
                  <c:v>0.168136596679688</c:v>
                </c:pt>
                <c:pt idx="111">
                  <c:v>0.121978759765625</c:v>
                </c:pt>
                <c:pt idx="112">
                  <c:v>9.4696044921875E-2</c:v>
                </c:pt>
                <c:pt idx="113">
                  <c:v>6.93359375E-2</c:v>
                </c:pt>
                <c:pt idx="114" formatCode="0.00E+00">
                  <c:v>5.29327392578125E-2</c:v>
                </c:pt>
                <c:pt idx="115">
                  <c:v>4.388427734375E-2</c:v>
                </c:pt>
                <c:pt idx="116">
                  <c:v>3.7933349609375E-2</c:v>
                </c:pt>
                <c:pt idx="117" formatCode="0.00E+00">
                  <c:v>3.16314697265625E-2</c:v>
                </c:pt>
                <c:pt idx="118" formatCode="0.00E+00">
                  <c:v>2.71148681640625E-2</c:v>
                </c:pt>
                <c:pt idx="119" formatCode="0.00E+00">
                  <c:v>2.24151611328125E-2</c:v>
                </c:pt>
                <c:pt idx="120" formatCode="0.00E+00">
                  <c:v>1.86309814453125E-2</c:v>
                </c:pt>
                <c:pt idx="121" formatCode="0.00E+00">
                  <c:v>1.67694091796875E-2</c:v>
                </c:pt>
                <c:pt idx="122">
                  <c:v>1.3824462890625E-2</c:v>
                </c:pt>
                <c:pt idx="123">
                  <c:v>1.1688232421875E-2</c:v>
                </c:pt>
                <c:pt idx="124">
                  <c:v>1.0040283203125E-2</c:v>
                </c:pt>
                <c:pt idx="125" formatCode="0.00E+00">
                  <c:v>8.3770751953125E-3</c:v>
                </c:pt>
                <c:pt idx="126" formatCode="0.00E+00">
                  <c:v>7.2479248046875E-3</c:v>
                </c:pt>
                <c:pt idx="127" formatCode="0.00E+00">
                  <c:v>6.1187744140625E-3</c:v>
                </c:pt>
                <c:pt idx="128" formatCode="0.00E+00">
                  <c:v>5.2642822265625E-3</c:v>
                </c:pt>
                <c:pt idx="129" formatCode="0.00E+00">
                  <c:v>4.7149658203125E-3</c:v>
                </c:pt>
                <c:pt idx="130" formatCode="0.00E+00">
                  <c:v>4.0435791015625E-3</c:v>
                </c:pt>
                <c:pt idx="131" formatCode="0.00E+00">
                  <c:v>3.6468505859375E-3</c:v>
                </c:pt>
                <c:pt idx="132">
                  <c:v>3.0517578125E-3</c:v>
                </c:pt>
                <c:pt idx="133">
                  <c:v>2.777099609375E-3</c:v>
                </c:pt>
                <c:pt idx="134">
                  <c:v>2.3193359375E-3</c:v>
                </c:pt>
                <c:pt idx="135">
                  <c:v>2.288818359375E-3</c:v>
                </c:pt>
                <c:pt idx="136">
                  <c:v>2.288818359375E-3</c:v>
                </c:pt>
                <c:pt idx="137" formatCode="0.00E+00">
                  <c:v>1.5106201171875E-3</c:v>
                </c:pt>
                <c:pt idx="138">
                  <c:v>9.1552734375E-5</c:v>
                </c:pt>
                <c:pt idx="139">
                  <c:v>1.64794921875E-3</c:v>
                </c:pt>
                <c:pt idx="140" formatCode="0.00E+00">
                  <c:v>1.8463134765625E-3</c:v>
                </c:pt>
                <c:pt idx="141" formatCode="0.00E+00">
                  <c:v>1.2054443359375E-3</c:v>
                </c:pt>
                <c:pt idx="142">
                  <c:v>1.28173828125E-3</c:v>
                </c:pt>
                <c:pt idx="143" formatCode="0.00E+00">
                  <c:v>1.2664794921875E-3</c:v>
                </c:pt>
                <c:pt idx="144" formatCode="0.00E+00">
                  <c:v>1.1444091796875E-3</c:v>
                </c:pt>
                <c:pt idx="145">
                  <c:v>9.1552734375E-4</c:v>
                </c:pt>
                <c:pt idx="146" formatCode="0.00E+00">
                  <c:v>9.918212890625E-4</c:v>
                </c:pt>
                <c:pt idx="147">
                  <c:v>5.79833984375E-4</c:v>
                </c:pt>
                <c:pt idx="148">
                  <c:v>7.32421875E-4</c:v>
                </c:pt>
                <c:pt idx="149" formatCode="0.00E+00">
                  <c:v>1.2359619140625E-3</c:v>
                </c:pt>
                <c:pt idx="150" formatCode="0.00E+00">
                  <c:v>7.476806640625E-4</c:v>
                </c:pt>
                <c:pt idx="151">
                  <c:v>7.9345703125E-4</c:v>
                </c:pt>
                <c:pt idx="152" formatCode="0.00E+00">
                  <c:v>8.697509765625E-4</c:v>
                </c:pt>
                <c:pt idx="153">
                  <c:v>3.662109375E-4</c:v>
                </c:pt>
                <c:pt idx="154" formatCode="0.00E+00">
                  <c:v>5.645751953125E-4</c:v>
                </c:pt>
                <c:pt idx="155">
                  <c:v>7.01904296875E-4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B6-447A-98E1-9BCF6CD92FBE}"/>
            </c:ext>
          </c:extLst>
        </c:ser>
        <c:ser>
          <c:idx val="0"/>
          <c:order val="3"/>
          <c:tx>
            <c:v>unsub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UVresults'!$R$15:$R$270</c:f>
              <c:numCache>
                <c:formatCode>General</c:formatCode>
                <c:ptCount val="256"/>
                <c:pt idx="0">
                  <c:v>1.4711761474609399</c:v>
                </c:pt>
                <c:pt idx="1">
                  <c:v>1.55633544921875</c:v>
                </c:pt>
                <c:pt idx="2">
                  <c:v>2.3957977294921902</c:v>
                </c:pt>
                <c:pt idx="3">
                  <c:v>1.9866943359375</c:v>
                </c:pt>
                <c:pt idx="4">
                  <c:v>2.6391906738281299</c:v>
                </c:pt>
                <c:pt idx="5">
                  <c:v>2.1569976806640598</c:v>
                </c:pt>
                <c:pt idx="6">
                  <c:v>3.0069732666015598</c:v>
                </c:pt>
                <c:pt idx="7">
                  <c:v>2.35784912109375</c:v>
                </c:pt>
                <c:pt idx="8">
                  <c:v>3.0802001953125</c:v>
                </c:pt>
                <c:pt idx="9">
                  <c:v>2.3066101074218799</c:v>
                </c:pt>
                <c:pt idx="10">
                  <c:v>2.305419921875</c:v>
                </c:pt>
                <c:pt idx="11">
                  <c:v>1.5945892333984399</c:v>
                </c:pt>
                <c:pt idx="12">
                  <c:v>1.3744354248046899</c:v>
                </c:pt>
                <c:pt idx="13">
                  <c:v>1.0968475341796899</c:v>
                </c:pt>
                <c:pt idx="14">
                  <c:v>0.97599792480468806</c:v>
                </c:pt>
                <c:pt idx="15">
                  <c:v>0.84181213378906306</c:v>
                </c:pt>
                <c:pt idx="16">
                  <c:v>0.78923034667968806</c:v>
                </c:pt>
                <c:pt idx="17">
                  <c:v>0.71543884277343806</c:v>
                </c:pt>
                <c:pt idx="18">
                  <c:v>0.68318176269531306</c:v>
                </c:pt>
                <c:pt idx="19">
                  <c:v>0.625030517578125</c:v>
                </c:pt>
                <c:pt idx="20">
                  <c:v>0.59326171875</c:v>
                </c:pt>
                <c:pt idx="21">
                  <c:v>0.555572509765625</c:v>
                </c:pt>
                <c:pt idx="22">
                  <c:v>0.53810119628906306</c:v>
                </c:pt>
                <c:pt idx="23">
                  <c:v>0.51280212402343806</c:v>
                </c:pt>
                <c:pt idx="24">
                  <c:v>0.513885498046875</c:v>
                </c:pt>
                <c:pt idx="25">
                  <c:v>0.51458740234375</c:v>
                </c:pt>
                <c:pt idx="26">
                  <c:v>0.529876708984375</c:v>
                </c:pt>
                <c:pt idx="27">
                  <c:v>0.52983093261718806</c:v>
                </c:pt>
                <c:pt idx="28">
                  <c:v>0.55194091796875</c:v>
                </c:pt>
                <c:pt idx="29">
                  <c:v>0.55735778808593806</c:v>
                </c:pt>
                <c:pt idx="30">
                  <c:v>0.558563232421875</c:v>
                </c:pt>
                <c:pt idx="31">
                  <c:v>0.52980041503906306</c:v>
                </c:pt>
                <c:pt idx="32">
                  <c:v>0.511444091796875</c:v>
                </c:pt>
                <c:pt idx="33">
                  <c:v>0.494293212890625</c:v>
                </c:pt>
                <c:pt idx="34">
                  <c:v>0.494216918945313</c:v>
                </c:pt>
                <c:pt idx="35">
                  <c:v>0.47857666015625</c:v>
                </c:pt>
                <c:pt idx="36">
                  <c:v>0.473739624023438</c:v>
                </c:pt>
                <c:pt idx="37">
                  <c:v>0.463775634765625</c:v>
                </c:pt>
                <c:pt idx="38">
                  <c:v>0.449630737304688</c:v>
                </c:pt>
                <c:pt idx="39">
                  <c:v>0.430511474609375</c:v>
                </c:pt>
                <c:pt idx="40">
                  <c:v>0.407562255859375</c:v>
                </c:pt>
                <c:pt idx="41">
                  <c:v>0.387039184570313</c:v>
                </c:pt>
                <c:pt idx="42">
                  <c:v>0.37103271484375</c:v>
                </c:pt>
                <c:pt idx="43">
                  <c:v>0.355545043945313</c:v>
                </c:pt>
                <c:pt idx="44">
                  <c:v>0.346893310546875</c:v>
                </c:pt>
                <c:pt idx="45">
                  <c:v>0.32989501953125</c:v>
                </c:pt>
                <c:pt idx="46">
                  <c:v>0.321746826171875</c:v>
                </c:pt>
                <c:pt idx="47">
                  <c:v>0.309646606445313</c:v>
                </c:pt>
                <c:pt idx="48">
                  <c:v>0.308914184570313</c:v>
                </c:pt>
                <c:pt idx="49">
                  <c:v>0.30169677734375</c:v>
                </c:pt>
                <c:pt idx="50">
                  <c:v>0.302963256835938</c:v>
                </c:pt>
                <c:pt idx="51">
                  <c:v>0.305801391601563</c:v>
                </c:pt>
                <c:pt idx="52">
                  <c:v>0.317855834960938</c:v>
                </c:pt>
                <c:pt idx="53">
                  <c:v>0.329498291015625</c:v>
                </c:pt>
                <c:pt idx="54">
                  <c:v>0.3477783203125</c:v>
                </c:pt>
                <c:pt idx="55">
                  <c:v>0.365280151367188</c:v>
                </c:pt>
                <c:pt idx="56">
                  <c:v>0.392745971679688</c:v>
                </c:pt>
                <c:pt idx="57">
                  <c:v>0.417251586914063</c:v>
                </c:pt>
                <c:pt idx="58">
                  <c:v>0.453948974609375</c:v>
                </c:pt>
                <c:pt idx="59">
                  <c:v>0.48828125</c:v>
                </c:pt>
                <c:pt idx="60">
                  <c:v>0.53300476074218806</c:v>
                </c:pt>
                <c:pt idx="61">
                  <c:v>0.55464172363281306</c:v>
                </c:pt>
                <c:pt idx="62">
                  <c:v>0.57377624511718806</c:v>
                </c:pt>
                <c:pt idx="63">
                  <c:v>0.57078552246093806</c:v>
                </c:pt>
                <c:pt idx="64">
                  <c:v>0.58415222167968806</c:v>
                </c:pt>
                <c:pt idx="65">
                  <c:v>0.5869140625</c:v>
                </c:pt>
                <c:pt idx="66">
                  <c:v>0.61383056640625</c:v>
                </c:pt>
                <c:pt idx="67">
                  <c:v>0.61192321777343806</c:v>
                </c:pt>
                <c:pt idx="68">
                  <c:v>0.627410888671875</c:v>
                </c:pt>
                <c:pt idx="69">
                  <c:v>0.59974670410156306</c:v>
                </c:pt>
                <c:pt idx="70">
                  <c:v>0.56779479980468806</c:v>
                </c:pt>
                <c:pt idx="71">
                  <c:v>0.51194763183593806</c:v>
                </c:pt>
                <c:pt idx="72">
                  <c:v>0.453536987304688</c:v>
                </c:pt>
                <c:pt idx="73">
                  <c:v>0.386505126953125</c:v>
                </c:pt>
                <c:pt idx="74">
                  <c:v>0.34588623046875</c:v>
                </c:pt>
                <c:pt idx="75">
                  <c:v>0.314315795898438</c:v>
                </c:pt>
                <c:pt idx="76">
                  <c:v>0.306808471679688</c:v>
                </c:pt>
                <c:pt idx="77">
                  <c:v>0.303665161132813</c:v>
                </c:pt>
                <c:pt idx="78">
                  <c:v>0.317581176757813</c:v>
                </c:pt>
                <c:pt idx="79">
                  <c:v>0.3314208984375</c:v>
                </c:pt>
                <c:pt idx="80">
                  <c:v>0.360885620117188</c:v>
                </c:pt>
                <c:pt idx="81">
                  <c:v>0.38677978515625</c:v>
                </c:pt>
                <c:pt idx="82">
                  <c:v>0.428466796875</c:v>
                </c:pt>
                <c:pt idx="83">
                  <c:v>0.463577270507813</c:v>
                </c:pt>
                <c:pt idx="84">
                  <c:v>0.51432800292968806</c:v>
                </c:pt>
                <c:pt idx="85">
                  <c:v>0.545684814453125</c:v>
                </c:pt>
                <c:pt idx="86">
                  <c:v>0.58543395996093806</c:v>
                </c:pt>
                <c:pt idx="87">
                  <c:v>0.58642578125</c:v>
                </c:pt>
                <c:pt idx="88">
                  <c:v>0.62025451660156306</c:v>
                </c:pt>
                <c:pt idx="89">
                  <c:v>0.63224792480468806</c:v>
                </c:pt>
                <c:pt idx="90">
                  <c:v>0.66267395019531306</c:v>
                </c:pt>
                <c:pt idx="91">
                  <c:v>0.662322998046875</c:v>
                </c:pt>
                <c:pt idx="92">
                  <c:v>0.69270324707031306</c:v>
                </c:pt>
                <c:pt idx="93">
                  <c:v>0.701385498046875</c:v>
                </c:pt>
                <c:pt idx="94">
                  <c:v>0.73793029785156306</c:v>
                </c:pt>
                <c:pt idx="95">
                  <c:v>0.73191833496093806</c:v>
                </c:pt>
                <c:pt idx="96">
                  <c:v>0.74200439453125</c:v>
                </c:pt>
                <c:pt idx="97">
                  <c:v>0.71598815917968806</c:v>
                </c:pt>
                <c:pt idx="98">
                  <c:v>0.71624755859375</c:v>
                </c:pt>
                <c:pt idx="99">
                  <c:v>0.67625427246093806</c:v>
                </c:pt>
                <c:pt idx="100">
                  <c:v>0.628509521484375</c:v>
                </c:pt>
                <c:pt idx="101">
                  <c:v>0.53944396972656306</c:v>
                </c:pt>
                <c:pt idx="102">
                  <c:v>0.444732666015625</c:v>
                </c:pt>
                <c:pt idx="103">
                  <c:v>0.34686279296875</c:v>
                </c:pt>
                <c:pt idx="104">
                  <c:v>0.2801513671875</c:v>
                </c:pt>
                <c:pt idx="105">
                  <c:v>0.221328735351563</c:v>
                </c:pt>
                <c:pt idx="106">
                  <c:v>0.1759033203125</c:v>
                </c:pt>
                <c:pt idx="107">
                  <c:v>0.128372192382813</c:v>
                </c:pt>
                <c:pt idx="108" formatCode="0.00E+00">
                  <c:v>9.51080322265625E-2</c:v>
                </c:pt>
                <c:pt idx="109">
                  <c:v>6.4483642578125E-2</c:v>
                </c:pt>
                <c:pt idx="110">
                  <c:v>4.3853759765625E-2</c:v>
                </c:pt>
                <c:pt idx="111">
                  <c:v>2.91748046875E-2</c:v>
                </c:pt>
                <c:pt idx="112" formatCode="0.00E+00">
                  <c:v>2.02178955078125E-2</c:v>
                </c:pt>
                <c:pt idx="113">
                  <c:v>1.3824462890625E-2</c:v>
                </c:pt>
                <c:pt idx="114">
                  <c:v>9.94873046875E-3</c:v>
                </c:pt>
                <c:pt idx="115">
                  <c:v>7.26318359375E-3</c:v>
                </c:pt>
                <c:pt idx="116" formatCode="0.00E+00">
                  <c:v>5.0201416015625E-3</c:v>
                </c:pt>
                <c:pt idx="117" formatCode="0.00E+00">
                  <c:v>3.7994384765625E-3</c:v>
                </c:pt>
                <c:pt idx="118">
                  <c:v>3.204345703125E-3</c:v>
                </c:pt>
                <c:pt idx="119">
                  <c:v>2.01416015625E-3</c:v>
                </c:pt>
                <c:pt idx="120" formatCode="0.00E+00">
                  <c:v>1.3885498046875E-3</c:v>
                </c:pt>
                <c:pt idx="121" formatCode="0.00E+00">
                  <c:v>7.781982421875E-4</c:v>
                </c:pt>
                <c:pt idx="122" formatCode="0.00E+00">
                  <c:v>6.866455078125E-4</c:v>
                </c:pt>
                <c:pt idx="123">
                  <c:v>2.13623046875E-4</c:v>
                </c:pt>
                <c:pt idx="124">
                  <c:v>-1.52587890625E-4</c:v>
                </c:pt>
                <c:pt idx="125" formatCode="0.00E+00">
                  <c:v>-1.678466796875E-4</c:v>
                </c:pt>
                <c:pt idx="126">
                  <c:v>-7.32421875E-4</c:v>
                </c:pt>
                <c:pt idx="127" formatCode="0.00E+00">
                  <c:v>-7.476806640625E-4</c:v>
                </c:pt>
                <c:pt idx="128" formatCode="0.00E+00">
                  <c:v>-9.918212890625E-4</c:v>
                </c:pt>
                <c:pt idx="129">
                  <c:v>-1.129150390625E-3</c:v>
                </c:pt>
                <c:pt idx="130">
                  <c:v>-1.251220703125E-3</c:v>
                </c:pt>
                <c:pt idx="131" formatCode="0.00E+00">
                  <c:v>-1.3580322265625E-3</c:v>
                </c:pt>
                <c:pt idx="132">
                  <c:v>-1.220703125E-3</c:v>
                </c:pt>
                <c:pt idx="133" formatCode="0.00E+00">
                  <c:v>-1.5411376953125E-3</c:v>
                </c:pt>
                <c:pt idx="134" formatCode="0.00E+00">
                  <c:v>-1.6021728515625E-3</c:v>
                </c:pt>
                <c:pt idx="135" formatCode="0.00E+00">
                  <c:v>-1.7852783203125E-3</c:v>
                </c:pt>
                <c:pt idx="136">
                  <c:v>-1.8310546875E-3</c:v>
                </c:pt>
                <c:pt idx="137" formatCode="0.00E+00">
                  <c:v>-1.9378662109375E-3</c:v>
                </c:pt>
                <c:pt idx="138">
                  <c:v>-2.471923828125E-3</c:v>
                </c:pt>
                <c:pt idx="139">
                  <c:v>-2.197265625E-3</c:v>
                </c:pt>
                <c:pt idx="140">
                  <c:v>-2.197265625E-3</c:v>
                </c:pt>
                <c:pt idx="141">
                  <c:v>-2.0751953125E-3</c:v>
                </c:pt>
                <c:pt idx="142">
                  <c:v>-2.349853515625E-3</c:v>
                </c:pt>
                <c:pt idx="143">
                  <c:v>-2.685546875E-3</c:v>
                </c:pt>
                <c:pt idx="144">
                  <c:v>-2.74658203125E-3</c:v>
                </c:pt>
                <c:pt idx="145">
                  <c:v>-7.9345703125E-4</c:v>
                </c:pt>
                <c:pt idx="146" formatCode="0.00E+00">
                  <c:v>-3.3721923828125E-3</c:v>
                </c:pt>
                <c:pt idx="147">
                  <c:v>-3.5400390625E-3</c:v>
                </c:pt>
                <c:pt idx="148">
                  <c:v>-5.92041015625E-3</c:v>
                </c:pt>
                <c:pt idx="149">
                  <c:v>-4.302978515625E-3</c:v>
                </c:pt>
                <c:pt idx="150" formatCode="0.00E+00">
                  <c:v>-3.7078857421875E-3</c:v>
                </c:pt>
                <c:pt idx="151" formatCode="0.00E+00">
                  <c:v>-3.5247802734375E-3</c:v>
                </c:pt>
                <c:pt idx="152" formatCode="0.00E+00">
                  <c:v>-3.5552978515625E-3</c:v>
                </c:pt>
                <c:pt idx="153">
                  <c:v>-3.7841796875E-3</c:v>
                </c:pt>
                <c:pt idx="154" formatCode="0.00E+00">
                  <c:v>-3.4027099609375E-3</c:v>
                </c:pt>
                <c:pt idx="155">
                  <c:v>-3.5400390625E-3</c:v>
                </c:pt>
                <c:pt idx="156" formatCode="0.00E+00">
                  <c:v>-3.5552978515625E-3</c:v>
                </c:pt>
                <c:pt idx="157">
                  <c:v>-3.7841796875E-3</c:v>
                </c:pt>
                <c:pt idx="158" formatCode="0.00E+00">
                  <c:v>-3.6163330078125E-3</c:v>
                </c:pt>
                <c:pt idx="159" formatCode="0.00E+00">
                  <c:v>-3.4942626953125E-3</c:v>
                </c:pt>
                <c:pt idx="160">
                  <c:v>-3.387451171875E-3</c:v>
                </c:pt>
                <c:pt idx="161">
                  <c:v>-1.15966796875E-3</c:v>
                </c:pt>
                <c:pt idx="162" formatCode="0.00E+00">
                  <c:v>-3.3111572265625E-3</c:v>
                </c:pt>
                <c:pt idx="163">
                  <c:v>-3.23486328125E-3</c:v>
                </c:pt>
                <c:pt idx="164">
                  <c:v>-3.173828125E-3</c:v>
                </c:pt>
                <c:pt idx="165" formatCode="0.00E+00">
                  <c:v>-3.2196044921875E-3</c:v>
                </c:pt>
                <c:pt idx="166" formatCode="0.00E+00">
                  <c:v>-2.9144287109375E-3</c:v>
                </c:pt>
                <c:pt idx="167">
                  <c:v>-3.265380859375E-3</c:v>
                </c:pt>
                <c:pt idx="168" formatCode="0.00E+00">
                  <c:v>-3.0059814453125E-3</c:v>
                </c:pt>
                <c:pt idx="169">
                  <c:v>-2.9296875E-3</c:v>
                </c:pt>
                <c:pt idx="170" formatCode="0.00E+00">
                  <c:v>-3.4027099609375E-3</c:v>
                </c:pt>
                <c:pt idx="171">
                  <c:v>-2.9296875E-3</c:v>
                </c:pt>
                <c:pt idx="172" formatCode="0.00E+00">
                  <c:v>-3.5858154296875E-3</c:v>
                </c:pt>
                <c:pt idx="173" formatCode="0.00E+00">
                  <c:v>-3.6468505859375E-3</c:v>
                </c:pt>
                <c:pt idx="174">
                  <c:v>-3.631591796875E-3</c:v>
                </c:pt>
                <c:pt idx="175" formatCode="0.00E+00">
                  <c:v>-3.5247802734375E-3</c:v>
                </c:pt>
                <c:pt idx="176">
                  <c:v>-3.875732421875E-3</c:v>
                </c:pt>
                <c:pt idx="177">
                  <c:v>-3.84521484375E-3</c:v>
                </c:pt>
                <c:pt idx="178" formatCode="0.00E+00">
                  <c:v>-3.5552978515625E-3</c:v>
                </c:pt>
                <c:pt idx="179">
                  <c:v>-4.2724609375E-3</c:v>
                </c:pt>
                <c:pt idx="180" formatCode="0.00E+00">
                  <c:v>-3.9825439453125E-3</c:v>
                </c:pt>
                <c:pt idx="181" formatCode="0.00E+00">
                  <c:v>-3.5552978515625E-3</c:v>
                </c:pt>
                <c:pt idx="182" formatCode="0.00E+00">
                  <c:v>-3.8909912109375E-3</c:v>
                </c:pt>
                <c:pt idx="183">
                  <c:v>-3.692626953125E-3</c:v>
                </c:pt>
                <c:pt idx="184">
                  <c:v>-3.90625E-3</c:v>
                </c:pt>
                <c:pt idx="185">
                  <c:v>-3.570556640625E-3</c:v>
                </c:pt>
                <c:pt idx="186" formatCode="0.00E+00">
                  <c:v>-4.4097900390625E-3</c:v>
                </c:pt>
                <c:pt idx="187" formatCode="0.00E+00">
                  <c:v>-3.9520263671875E-3</c:v>
                </c:pt>
                <c:pt idx="188" formatCode="0.00E+00">
                  <c:v>-3.9520263671875E-3</c:v>
                </c:pt>
                <c:pt idx="189">
                  <c:v>-3.936767578125E-3</c:v>
                </c:pt>
                <c:pt idx="190" formatCode="0.00E+00">
                  <c:v>-4.7149658203125E-3</c:v>
                </c:pt>
                <c:pt idx="191">
                  <c:v>-5.43212890625E-3</c:v>
                </c:pt>
                <c:pt idx="192">
                  <c:v>-5.462646484375E-3</c:v>
                </c:pt>
                <c:pt idx="193" formatCode="0.00E+00">
                  <c:v>-4.4403076171875E-3</c:v>
                </c:pt>
                <c:pt idx="194" formatCode="0.00E+00">
                  <c:v>-6.4849853515625E-3</c:v>
                </c:pt>
                <c:pt idx="195">
                  <c:v>-4.791259765625E-3</c:v>
                </c:pt>
                <c:pt idx="196" formatCode="0.00E+00">
                  <c:v>-7.1258544921875E-3</c:v>
                </c:pt>
                <c:pt idx="197">
                  <c:v>-5.218505859375E-3</c:v>
                </c:pt>
                <c:pt idx="198" formatCode="0.00E+00">
                  <c:v>-5.7525634765625E-3</c:v>
                </c:pt>
                <c:pt idx="199" formatCode="0.00E+00">
                  <c:v>-5.4473876953125E-3</c:v>
                </c:pt>
                <c:pt idx="200" formatCode="0.00E+00">
                  <c:v>-5.5389404296875E-3</c:v>
                </c:pt>
                <c:pt idx="201" formatCode="0.00E+00">
                  <c:v>-4.3487548828125E-3</c:v>
                </c:pt>
                <c:pt idx="202" formatCode="0.00E+00">
                  <c:v>-5.4779052734375E-3</c:v>
                </c:pt>
                <c:pt idx="203">
                  <c:v>-4.8828125E-3</c:v>
                </c:pt>
                <c:pt idx="204">
                  <c:v>-4.45556640625E-3</c:v>
                </c:pt>
                <c:pt idx="205" formatCode="0.00E+00">
                  <c:v>-5.0811767578125E-3</c:v>
                </c:pt>
                <c:pt idx="206" formatCode="0.00E+00">
                  <c:v>-4.7760009765625E-3</c:v>
                </c:pt>
                <c:pt idx="207">
                  <c:v>-5.218505859375E-3</c:v>
                </c:pt>
                <c:pt idx="208" formatCode="0.00E+00">
                  <c:v>-4.5013427734375E-3</c:v>
                </c:pt>
                <c:pt idx="209">
                  <c:v>-3.84521484375E-3</c:v>
                </c:pt>
                <c:pt idx="210" formatCode="0.00E+00">
                  <c:v>-5.2642822265625E-3</c:v>
                </c:pt>
                <c:pt idx="211">
                  <c:v>-2.410888671875E-3</c:v>
                </c:pt>
                <c:pt idx="212">
                  <c:v>-4.69970703125E-3</c:v>
                </c:pt>
                <c:pt idx="213" formatCode="0.00E+00">
                  <c:v>-4.3182373046875E-3</c:v>
                </c:pt>
                <c:pt idx="214" formatCode="0.00E+00">
                  <c:v>-4.4708251953125E-3</c:v>
                </c:pt>
                <c:pt idx="215">
                  <c:v>-2.410888671875E-3</c:v>
                </c:pt>
                <c:pt idx="216">
                  <c:v>-7.14111328125E-3</c:v>
                </c:pt>
                <c:pt idx="217" formatCode="0.00E+00">
                  <c:v>-2.7923583984375E-3</c:v>
                </c:pt>
                <c:pt idx="218">
                  <c:v>-3.021240234375E-3</c:v>
                </c:pt>
                <c:pt idx="219" formatCode="0.00E+00">
                  <c:v>-6.9732666015625E-3</c:v>
                </c:pt>
                <c:pt idx="220" formatCode="0.00E+00">
                  <c:v>-6.6070556640625E-3</c:v>
                </c:pt>
                <c:pt idx="221">
                  <c:v>-3.84521484375E-3</c:v>
                </c:pt>
                <c:pt idx="222" formatCode="0.00E+00">
                  <c:v>-3.0059814453125E-3</c:v>
                </c:pt>
                <c:pt idx="223">
                  <c:v>-3.997802734375E-3</c:v>
                </c:pt>
                <c:pt idx="224">
                  <c:v>-5.31005859375E-3</c:v>
                </c:pt>
                <c:pt idx="225" formatCode="0.00E+00">
                  <c:v>-4.9896240234375E-3</c:v>
                </c:pt>
                <c:pt idx="226" formatCode="0.00E+00">
                  <c:v>-4.4097900390625E-3</c:v>
                </c:pt>
                <c:pt idx="227" formatCode="0.00E+00">
                  <c:v>-4.2266845703125E-3</c:v>
                </c:pt>
                <c:pt idx="228">
                  <c:v>-4.364013671875E-3</c:v>
                </c:pt>
                <c:pt idx="229" formatCode="0.00E+00">
                  <c:v>-3.1890869140625E-3</c:v>
                </c:pt>
                <c:pt idx="230">
                  <c:v>-9.1552734375E-5</c:v>
                </c:pt>
                <c:pt idx="231">
                  <c:v>-7.781982421875E-3</c:v>
                </c:pt>
                <c:pt idx="232">
                  <c:v>-9.002685546875E-3</c:v>
                </c:pt>
                <c:pt idx="233" formatCode="0.00E+00">
                  <c:v>-1.30157470703125E-2</c:v>
                </c:pt>
                <c:pt idx="234">
                  <c:v>-4.364013671875E-3</c:v>
                </c:pt>
                <c:pt idx="235" formatCode="0.00E+00">
                  <c:v>-8.9569091796875E-3</c:v>
                </c:pt>
                <c:pt idx="236" formatCode="0.00E+00">
                  <c:v>-3.7078857421875E-3</c:v>
                </c:pt>
                <c:pt idx="237">
                  <c:v>-3.326416015625E-3</c:v>
                </c:pt>
                <c:pt idx="238" formatCode="0.00E+00">
                  <c:v>-6.0577392578125E-3</c:v>
                </c:pt>
                <c:pt idx="239">
                  <c:v>-3.021240234375E-3</c:v>
                </c:pt>
                <c:pt idx="240">
                  <c:v>-5.06591796875E-3</c:v>
                </c:pt>
                <c:pt idx="241">
                  <c:v>-3.936767578125E-3</c:v>
                </c:pt>
                <c:pt idx="242" formatCode="0.00E+00">
                  <c:v>-4.9896240234375E-3</c:v>
                </c:pt>
                <c:pt idx="243">
                  <c:v>-4.21142578125E-3</c:v>
                </c:pt>
                <c:pt idx="244">
                  <c:v>-3.84521484375E-3</c:v>
                </c:pt>
                <c:pt idx="245" formatCode="0.00E+00">
                  <c:v>-5.0811767578125E-3</c:v>
                </c:pt>
                <c:pt idx="246" formatCode="0.00E+00">
                  <c:v>-4.0130615234375E-3</c:v>
                </c:pt>
                <c:pt idx="247">
                  <c:v>-3.448486328125E-3</c:v>
                </c:pt>
                <c:pt idx="248" formatCode="0.00E+00">
                  <c:v>-1.5716552734375E-3</c:v>
                </c:pt>
                <c:pt idx="249" formatCode="0.00E+00">
                  <c:v>-1.04217529296875E-2</c:v>
                </c:pt>
                <c:pt idx="250">
                  <c:v>-3.021240234375E-3</c:v>
                </c:pt>
                <c:pt idx="251" formatCode="0.00E+00">
                  <c:v>2.5787353515625E-3</c:v>
                </c:pt>
                <c:pt idx="252">
                  <c:v>-1.77001953125E-3</c:v>
                </c:pt>
                <c:pt idx="253">
                  <c:v>-8.056640625E-3</c:v>
                </c:pt>
                <c:pt idx="254">
                  <c:v>-1.2481689453125E-2</c:v>
                </c:pt>
                <c:pt idx="255" formatCode="0.00E+00">
                  <c:v>-7.8277587890625E-3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DE-4D13-88C5-8AF3696D210A}"/>
            </c:ext>
          </c:extLst>
        </c:ser>
        <c:ser>
          <c:idx val="2"/>
          <c:order val="4"/>
          <c:tx>
            <c:v>5Me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UVresults'!$K$15:$K$270</c:f>
              <c:numCache>
                <c:formatCode>General</c:formatCode>
                <c:ptCount val="256"/>
                <c:pt idx="0">
                  <c:v>0.142013549804688</c:v>
                </c:pt>
                <c:pt idx="1">
                  <c:v>0.7115478515625</c:v>
                </c:pt>
                <c:pt idx="2">
                  <c:v>0.74540710449218806</c:v>
                </c:pt>
                <c:pt idx="3">
                  <c:v>1.0674743652343801</c:v>
                </c:pt>
                <c:pt idx="4">
                  <c:v>0.99205017089843806</c:v>
                </c:pt>
                <c:pt idx="5">
                  <c:v>1.0633087158203101</c:v>
                </c:pt>
                <c:pt idx="6">
                  <c:v>1.2700347900390601</c:v>
                </c:pt>
                <c:pt idx="7">
                  <c:v>0.91770935058593806</c:v>
                </c:pt>
                <c:pt idx="8">
                  <c:v>1.1102294921875</c:v>
                </c:pt>
                <c:pt idx="9">
                  <c:v>0.721527099609375</c:v>
                </c:pt>
                <c:pt idx="10">
                  <c:v>0.740447998046875</c:v>
                </c:pt>
                <c:pt idx="11">
                  <c:v>0.57579040527343806</c:v>
                </c:pt>
                <c:pt idx="12">
                  <c:v>0.615142822265625</c:v>
                </c:pt>
                <c:pt idx="13">
                  <c:v>0.519012451171875</c:v>
                </c:pt>
                <c:pt idx="14">
                  <c:v>0.58503723144531306</c:v>
                </c:pt>
                <c:pt idx="15">
                  <c:v>0.50408935546875</c:v>
                </c:pt>
                <c:pt idx="16">
                  <c:v>0.569366455078125</c:v>
                </c:pt>
                <c:pt idx="17">
                  <c:v>0.50471496582031306</c:v>
                </c:pt>
                <c:pt idx="18">
                  <c:v>0.53729248046875</c:v>
                </c:pt>
                <c:pt idx="19">
                  <c:v>0.476394653320313</c:v>
                </c:pt>
                <c:pt idx="20">
                  <c:v>0.45245361328125</c:v>
                </c:pt>
                <c:pt idx="21">
                  <c:v>0.404327392578125</c:v>
                </c:pt>
                <c:pt idx="22">
                  <c:v>0.399673461914063</c:v>
                </c:pt>
                <c:pt idx="23">
                  <c:v>0.378326416015625</c:v>
                </c:pt>
                <c:pt idx="24">
                  <c:v>0.397415161132813</c:v>
                </c:pt>
                <c:pt idx="25">
                  <c:v>0.398818969726563</c:v>
                </c:pt>
                <c:pt idx="26">
                  <c:v>0.443405151367188</c:v>
                </c:pt>
                <c:pt idx="27">
                  <c:v>0.450653076171875</c:v>
                </c:pt>
                <c:pt idx="28">
                  <c:v>0.52836608886718806</c:v>
                </c:pt>
                <c:pt idx="29">
                  <c:v>0.534454345703125</c:v>
                </c:pt>
                <c:pt idx="30">
                  <c:v>0.587921142578125</c:v>
                </c:pt>
                <c:pt idx="31">
                  <c:v>0.5423583984375</c:v>
                </c:pt>
                <c:pt idx="32">
                  <c:v>0.56843566894531306</c:v>
                </c:pt>
                <c:pt idx="33">
                  <c:v>0.54144287109375</c:v>
                </c:pt>
                <c:pt idx="34">
                  <c:v>0.56703186035156306</c:v>
                </c:pt>
                <c:pt idx="35">
                  <c:v>0.54170227050781306</c:v>
                </c:pt>
                <c:pt idx="36">
                  <c:v>0.55171203613281306</c:v>
                </c:pt>
                <c:pt idx="37">
                  <c:v>0.51556396484375</c:v>
                </c:pt>
                <c:pt idx="38">
                  <c:v>0.509979248046875</c:v>
                </c:pt>
                <c:pt idx="39">
                  <c:v>0.466400146484375</c:v>
                </c:pt>
                <c:pt idx="40">
                  <c:v>0.452362060546875</c:v>
                </c:pt>
                <c:pt idx="41">
                  <c:v>0.401504516601563</c:v>
                </c:pt>
                <c:pt idx="42">
                  <c:v>0.380783081054688</c:v>
                </c:pt>
                <c:pt idx="43">
                  <c:v>0.330490112304688</c:v>
                </c:pt>
                <c:pt idx="44">
                  <c:v>0.329208374023438</c:v>
                </c:pt>
                <c:pt idx="45">
                  <c:v>0.295211791992188</c:v>
                </c:pt>
                <c:pt idx="46">
                  <c:v>0.29437255859375</c:v>
                </c:pt>
                <c:pt idx="47">
                  <c:v>0.271224975585938</c:v>
                </c:pt>
                <c:pt idx="48">
                  <c:v>0.279495239257813</c:v>
                </c:pt>
                <c:pt idx="49">
                  <c:v>0.25537109375</c:v>
                </c:pt>
                <c:pt idx="50">
                  <c:v>0.271591186523438</c:v>
                </c:pt>
                <c:pt idx="51">
                  <c:v>0.274002075195313</c:v>
                </c:pt>
                <c:pt idx="52">
                  <c:v>0.299224853515625</c:v>
                </c:pt>
                <c:pt idx="53">
                  <c:v>0.311965942382813</c:v>
                </c:pt>
                <c:pt idx="54">
                  <c:v>0.348480224609375</c:v>
                </c:pt>
                <c:pt idx="55">
                  <c:v>0.369155883789063</c:v>
                </c:pt>
                <c:pt idx="56">
                  <c:v>0.41241455078125</c:v>
                </c:pt>
                <c:pt idx="57">
                  <c:v>0.435867309570313</c:v>
                </c:pt>
                <c:pt idx="58">
                  <c:v>0.484466552734375</c:v>
                </c:pt>
                <c:pt idx="59">
                  <c:v>0.51133728027343806</c:v>
                </c:pt>
                <c:pt idx="60">
                  <c:v>0.5780029296875</c:v>
                </c:pt>
                <c:pt idx="61">
                  <c:v>0.61564636230468806</c:v>
                </c:pt>
                <c:pt idx="62">
                  <c:v>0.699676513671875</c:v>
                </c:pt>
                <c:pt idx="63">
                  <c:v>0.72401428222656306</c:v>
                </c:pt>
                <c:pt idx="64">
                  <c:v>0.804351806640625</c:v>
                </c:pt>
                <c:pt idx="65">
                  <c:v>0.7906494140625</c:v>
                </c:pt>
                <c:pt idx="66">
                  <c:v>0.86036682128906306</c:v>
                </c:pt>
                <c:pt idx="67">
                  <c:v>0.826416015625</c:v>
                </c:pt>
                <c:pt idx="68">
                  <c:v>0.907958984375</c:v>
                </c:pt>
                <c:pt idx="69">
                  <c:v>0.870635986328125</c:v>
                </c:pt>
                <c:pt idx="70">
                  <c:v>0.968994140625</c:v>
                </c:pt>
                <c:pt idx="71">
                  <c:v>0.90248107910156306</c:v>
                </c:pt>
                <c:pt idx="72">
                  <c:v>0.96833801269531306</c:v>
                </c:pt>
                <c:pt idx="73">
                  <c:v>0.85197448730468806</c:v>
                </c:pt>
                <c:pt idx="74">
                  <c:v>0.85008239746093806</c:v>
                </c:pt>
                <c:pt idx="75">
                  <c:v>0.71330261230468806</c:v>
                </c:pt>
                <c:pt idx="76">
                  <c:v>0.66497802734375</c:v>
                </c:pt>
                <c:pt idx="77">
                  <c:v>0.55230712890625</c:v>
                </c:pt>
                <c:pt idx="78">
                  <c:v>0.50550842285156306</c:v>
                </c:pt>
                <c:pt idx="79">
                  <c:v>0.427764892578125</c:v>
                </c:pt>
                <c:pt idx="80">
                  <c:v>0.401123046875</c:v>
                </c:pt>
                <c:pt idx="81">
                  <c:v>0.363677978515625</c:v>
                </c:pt>
                <c:pt idx="82">
                  <c:v>0.366683959960938</c:v>
                </c:pt>
                <c:pt idx="83">
                  <c:v>0.359603881835938</c:v>
                </c:pt>
                <c:pt idx="84">
                  <c:v>0.385162353515625</c:v>
                </c:pt>
                <c:pt idx="85">
                  <c:v>0.394287109375</c:v>
                </c:pt>
                <c:pt idx="86">
                  <c:v>0.430892944335938</c:v>
                </c:pt>
                <c:pt idx="87">
                  <c:v>0.440093994140625</c:v>
                </c:pt>
                <c:pt idx="88">
                  <c:v>0.481597900390625</c:v>
                </c:pt>
                <c:pt idx="89">
                  <c:v>0.489761352539063</c:v>
                </c:pt>
                <c:pt idx="90">
                  <c:v>0.53399658203125</c:v>
                </c:pt>
                <c:pt idx="91">
                  <c:v>0.538787841796875</c:v>
                </c:pt>
                <c:pt idx="92">
                  <c:v>0.58024597167968806</c:v>
                </c:pt>
                <c:pt idx="93">
                  <c:v>0.57513427734375</c:v>
                </c:pt>
                <c:pt idx="94">
                  <c:v>0.61395263671875</c:v>
                </c:pt>
                <c:pt idx="95">
                  <c:v>0.6087646484375</c:v>
                </c:pt>
                <c:pt idx="96">
                  <c:v>0.648590087890625</c:v>
                </c:pt>
                <c:pt idx="97">
                  <c:v>0.636749267578125</c:v>
                </c:pt>
                <c:pt idx="98">
                  <c:v>0.67216491699218806</c:v>
                </c:pt>
                <c:pt idx="99">
                  <c:v>0.65777587890625</c:v>
                </c:pt>
                <c:pt idx="100">
                  <c:v>0.68719482421875</c:v>
                </c:pt>
                <c:pt idx="101">
                  <c:v>0.654388427734375</c:v>
                </c:pt>
                <c:pt idx="102">
                  <c:v>0.64109802246093806</c:v>
                </c:pt>
                <c:pt idx="103">
                  <c:v>0.561767578125</c:v>
                </c:pt>
                <c:pt idx="104">
                  <c:v>0.50321960449218806</c:v>
                </c:pt>
                <c:pt idx="105">
                  <c:v>0.431304931640625</c:v>
                </c:pt>
                <c:pt idx="106">
                  <c:v>0.396469116210938</c:v>
                </c:pt>
                <c:pt idx="107">
                  <c:v>0.344879150390625</c:v>
                </c:pt>
                <c:pt idx="108">
                  <c:v>0.313552856445313</c:v>
                </c:pt>
                <c:pt idx="109">
                  <c:v>0.264450073242188</c:v>
                </c:pt>
                <c:pt idx="110">
                  <c:v>0.222518920898438</c:v>
                </c:pt>
                <c:pt idx="111">
                  <c:v>0.171920776367188</c:v>
                </c:pt>
                <c:pt idx="112">
                  <c:v>0.13818359375</c:v>
                </c:pt>
                <c:pt idx="113">
                  <c:v>0.108200073242188</c:v>
                </c:pt>
                <c:pt idx="114">
                  <c:v>9.5458984375E-2</c:v>
                </c:pt>
                <c:pt idx="115">
                  <c:v>7.2540283203125E-2</c:v>
                </c:pt>
                <c:pt idx="116">
                  <c:v>6.829833984375E-2</c:v>
                </c:pt>
                <c:pt idx="117">
                  <c:v>5.6549072265625E-2</c:v>
                </c:pt>
                <c:pt idx="118" formatCode="0.00E+00">
                  <c:v>4.85992431640625E-2</c:v>
                </c:pt>
                <c:pt idx="119" formatCode="0.00E+00">
                  <c:v>4.09088134765625E-2</c:v>
                </c:pt>
                <c:pt idx="120" formatCode="0.00E+00">
                  <c:v>3.59649658203125E-2</c:v>
                </c:pt>
                <c:pt idx="121" formatCode="0.00E+00">
                  <c:v>2.68402099609375E-2</c:v>
                </c:pt>
                <c:pt idx="122">
                  <c:v>2.33154296875E-2</c:v>
                </c:pt>
                <c:pt idx="123">
                  <c:v>1.8157958984375E-2</c:v>
                </c:pt>
                <c:pt idx="124" formatCode="0.00E+00">
                  <c:v>1.42974853515625E-2</c:v>
                </c:pt>
                <c:pt idx="125" formatCode="0.00E+00">
                  <c:v>1.08795166015625E-2</c:v>
                </c:pt>
                <c:pt idx="126">
                  <c:v>8.23974609375E-3</c:v>
                </c:pt>
                <c:pt idx="127" formatCode="0.00E+00">
                  <c:v>5.9661865234375E-3</c:v>
                </c:pt>
                <c:pt idx="128">
                  <c:v>3.72314453125E-3</c:v>
                </c:pt>
                <c:pt idx="129">
                  <c:v>1.77001953125E-3</c:v>
                </c:pt>
                <c:pt idx="130">
                  <c:v>4.2724609375E-4</c:v>
                </c:pt>
                <c:pt idx="131" formatCode="0.00E+00">
                  <c:v>-6.256103515625E-4</c:v>
                </c:pt>
                <c:pt idx="132" formatCode="0.00E+00">
                  <c:v>-1.0833740234375E-3</c:v>
                </c:pt>
                <c:pt idx="133">
                  <c:v>-1.251220703125E-3</c:v>
                </c:pt>
                <c:pt idx="134" formatCode="0.00E+00">
                  <c:v>-5.950927734375E-4</c:v>
                </c:pt>
                <c:pt idx="135">
                  <c:v>-1.64794921875E-3</c:v>
                </c:pt>
                <c:pt idx="136">
                  <c:v>-2.532958984375E-3</c:v>
                </c:pt>
                <c:pt idx="137">
                  <c:v>-3.662109375E-4</c:v>
                </c:pt>
                <c:pt idx="138" formatCode="0.00E+00">
                  <c:v>-1.9073486328125E-3</c:v>
                </c:pt>
                <c:pt idx="139">
                  <c:v>-1.953125E-3</c:v>
                </c:pt>
                <c:pt idx="140">
                  <c:v>-4.150390625E-3</c:v>
                </c:pt>
                <c:pt idx="141" formatCode="0.00E+00">
                  <c:v>-1.6632080078125E-3</c:v>
                </c:pt>
                <c:pt idx="142">
                  <c:v>-2.166748046875E-3</c:v>
                </c:pt>
                <c:pt idx="143" formatCode="0.00E+00">
                  <c:v>-2.3040771484375E-3</c:v>
                </c:pt>
                <c:pt idx="144">
                  <c:v>-3.0517578125E-5</c:v>
                </c:pt>
                <c:pt idx="145" formatCode="0.00E+00">
                  <c:v>-1.3275146484375E-3</c:v>
                </c:pt>
                <c:pt idx="146" formatCode="0.00E+00">
                  <c:v>-1.8157958984375E-3</c:v>
                </c:pt>
                <c:pt idx="147" formatCode="0.00E+00">
                  <c:v>-7.476806640625E-4</c:v>
                </c:pt>
                <c:pt idx="148" formatCode="0.00E+00">
                  <c:v>7.62939453125E-5</c:v>
                </c:pt>
                <c:pt idx="149" formatCode="0.00E+00">
                  <c:v>-2.9144287109375E-3</c:v>
                </c:pt>
                <c:pt idx="150" formatCode="0.00E+00">
                  <c:v>-1.9378662109375E-3</c:v>
                </c:pt>
                <c:pt idx="151" formatCode="0.00E+00">
                  <c:v>-2.3345947265625E-3</c:v>
                </c:pt>
                <c:pt idx="152" formatCode="0.00E+00">
                  <c:v>-2.7618408203125E-3</c:v>
                </c:pt>
                <c:pt idx="153" formatCode="0.00E+00">
                  <c:v>-1.1138916015625E-3</c:v>
                </c:pt>
                <c:pt idx="154">
                  <c:v>-2.166748046875E-3</c:v>
                </c:pt>
                <c:pt idx="155">
                  <c:v>-2.197265625E-3</c:v>
                </c:pt>
                <c:pt idx="156" formatCode="0.00E+00">
                  <c:v>-1.5106201171875E-3</c:v>
                </c:pt>
                <c:pt idx="157" formatCode="0.00E+00">
                  <c:v>-2.2735595703125E-3</c:v>
                </c:pt>
                <c:pt idx="158">
                  <c:v>-2.716064453125E-3</c:v>
                </c:pt>
                <c:pt idx="159" formatCode="0.00E+00">
                  <c:v>-2.6397705078125E-3</c:v>
                </c:pt>
                <c:pt idx="160">
                  <c:v>-1.64794921875E-3</c:v>
                </c:pt>
                <c:pt idx="161" formatCode="0.00E+00">
                  <c:v>-2.6397705078125E-3</c:v>
                </c:pt>
                <c:pt idx="162" formatCode="0.00E+00">
                  <c:v>-4.57763671875E-5</c:v>
                </c:pt>
                <c:pt idx="163">
                  <c:v>-2.410888671875E-3</c:v>
                </c:pt>
                <c:pt idx="164" formatCode="0.00E+00">
                  <c:v>-2.5177001953125E-3</c:v>
                </c:pt>
                <c:pt idx="165" formatCode="0.00E+00">
                  <c:v>-3.4332275390625E-3</c:v>
                </c:pt>
                <c:pt idx="166">
                  <c:v>-3.5400390625E-3</c:v>
                </c:pt>
                <c:pt idx="167">
                  <c:v>-2.8076171875E-3</c:v>
                </c:pt>
                <c:pt idx="168" formatCode="0.00E+00">
                  <c:v>-2.6092529296875E-3</c:v>
                </c:pt>
                <c:pt idx="169">
                  <c:v>-2.349853515625E-3</c:v>
                </c:pt>
                <c:pt idx="170" formatCode="0.00E+00">
                  <c:v>-3.3111572265625E-3</c:v>
                </c:pt>
                <c:pt idx="171" formatCode="0.00E+00">
                  <c:v>-1.6937255859375E-3</c:v>
                </c:pt>
                <c:pt idx="172">
                  <c:v>-1.708984375E-3</c:v>
                </c:pt>
                <c:pt idx="173">
                  <c:v>-3.35693359375E-3</c:v>
                </c:pt>
                <c:pt idx="174">
                  <c:v>-1.0986328125E-3</c:v>
                </c:pt>
                <c:pt idx="175" formatCode="0.00E+00">
                  <c:v>-1.0833740234375E-3</c:v>
                </c:pt>
                <c:pt idx="176" formatCode="0.00E+00">
                  <c:v>-1.0833740234375E-3</c:v>
                </c:pt>
                <c:pt idx="177" formatCode="0.00E+00">
                  <c:v>-2.0294189453125E-3</c:v>
                </c:pt>
                <c:pt idx="178">
                  <c:v>-2.288818359375E-3</c:v>
                </c:pt>
                <c:pt idx="179" formatCode="0.00E+00">
                  <c:v>-2.0904541015625E-3</c:v>
                </c:pt>
                <c:pt idx="180">
                  <c:v>-3.143310546875E-3</c:v>
                </c:pt>
                <c:pt idx="181" formatCode="0.00E+00">
                  <c:v>-1.6937255859375E-3</c:v>
                </c:pt>
                <c:pt idx="182">
                  <c:v>-2.0751953125E-3</c:v>
                </c:pt>
                <c:pt idx="183" formatCode="0.00E+00">
                  <c:v>-2.7618408203125E-3</c:v>
                </c:pt>
                <c:pt idx="184">
                  <c:v>-3.692626953125E-3</c:v>
                </c:pt>
                <c:pt idx="185">
                  <c:v>-1.129150390625E-3</c:v>
                </c:pt>
                <c:pt idx="186">
                  <c:v>-3.35693359375E-3</c:v>
                </c:pt>
                <c:pt idx="187" formatCode="0.00E+00">
                  <c:v>-2.4871826171875E-3</c:v>
                </c:pt>
                <c:pt idx="188">
                  <c:v>-1.40380859375E-3</c:v>
                </c:pt>
                <c:pt idx="189">
                  <c:v>5.79833984375E-4</c:v>
                </c:pt>
                <c:pt idx="190">
                  <c:v>1.220703125E-4</c:v>
                </c:pt>
                <c:pt idx="191" formatCode="0.00E+00">
                  <c:v>-1.2359619140625E-3</c:v>
                </c:pt>
                <c:pt idx="192">
                  <c:v>-9.765625E-4</c:v>
                </c:pt>
                <c:pt idx="193" formatCode="0.00E+00">
                  <c:v>-1.9683837890625E-3</c:v>
                </c:pt>
                <c:pt idx="194">
                  <c:v>-3.265380859375E-3</c:v>
                </c:pt>
                <c:pt idx="195" formatCode="0.00E+00">
                  <c:v>-5.035400390625E-4</c:v>
                </c:pt>
                <c:pt idx="196" formatCode="0.00E+00">
                  <c:v>-5.2337646484375E-3</c:v>
                </c:pt>
                <c:pt idx="197">
                  <c:v>-3.96728515625E-4</c:v>
                </c:pt>
                <c:pt idx="198">
                  <c:v>-2.777099609375E-3</c:v>
                </c:pt>
                <c:pt idx="199" formatCode="0.00E+00">
                  <c:v>-3.7994384765625E-3</c:v>
                </c:pt>
                <c:pt idx="200">
                  <c:v>-3.814697265625E-3</c:v>
                </c:pt>
                <c:pt idx="201">
                  <c:v>4.2724609375E-4</c:v>
                </c:pt>
                <c:pt idx="202" formatCode="0.00E+00">
                  <c:v>-3.3111572265625E-3</c:v>
                </c:pt>
                <c:pt idx="203">
                  <c:v>-3.60107421875E-3</c:v>
                </c:pt>
                <c:pt idx="204">
                  <c:v>-1.312255859375E-3</c:v>
                </c:pt>
                <c:pt idx="205">
                  <c:v>-2.197265625E-3</c:v>
                </c:pt>
                <c:pt idx="206" formatCode="0.00E+00">
                  <c:v>-2.2430419921875E-3</c:v>
                </c:pt>
                <c:pt idx="207" formatCode="0.00E+00">
                  <c:v>-3.7384033203125E-3</c:v>
                </c:pt>
                <c:pt idx="208" formatCode="0.00E+00">
                  <c:v>-2.5177001953125E-3</c:v>
                </c:pt>
                <c:pt idx="209" formatCode="0.00E+00">
                  <c:v>-3.0975341796875E-3</c:v>
                </c:pt>
                <c:pt idx="210">
                  <c:v>-7.62939453125E-4</c:v>
                </c:pt>
                <c:pt idx="211">
                  <c:v>-3.2958984375E-3</c:v>
                </c:pt>
                <c:pt idx="212" formatCode="0.00E+00">
                  <c:v>-1.3580322265625E-3</c:v>
                </c:pt>
                <c:pt idx="213" formatCode="0.00E+00">
                  <c:v>-4.3487548828125E-3</c:v>
                </c:pt>
                <c:pt idx="214">
                  <c:v>-4.608154296875E-3</c:v>
                </c:pt>
                <c:pt idx="215">
                  <c:v>-2.105712890625E-3</c:v>
                </c:pt>
                <c:pt idx="216">
                  <c:v>-2.838134765625E-3</c:v>
                </c:pt>
                <c:pt idx="217" formatCode="0.00E+00">
                  <c:v>-2.4566650390625E-3</c:v>
                </c:pt>
                <c:pt idx="218">
                  <c:v>-2.38037109375E-3</c:v>
                </c:pt>
                <c:pt idx="219" formatCode="0.00E+00">
                  <c:v>-4.2266845703125E-3</c:v>
                </c:pt>
                <c:pt idx="220" formatCode="0.00E+00">
                  <c:v>-6.1187744140625E-3</c:v>
                </c:pt>
                <c:pt idx="221" formatCode="0.00E+00">
                  <c:v>-4.5623779296875E-3</c:v>
                </c:pt>
                <c:pt idx="222">
                  <c:v>-2.685546875E-3</c:v>
                </c:pt>
                <c:pt idx="223" formatCode="0.00E+00">
                  <c:v>-1.2969970703125E-3</c:v>
                </c:pt>
                <c:pt idx="224">
                  <c:v>-3.326416015625E-3</c:v>
                </c:pt>
                <c:pt idx="225">
                  <c:v>-4.21142578125E-3</c:v>
                </c:pt>
                <c:pt idx="226">
                  <c:v>-4.39453125E-3</c:v>
                </c:pt>
                <c:pt idx="227" formatCode="0.00E+00">
                  <c:v>-2.3956298828125E-3</c:v>
                </c:pt>
                <c:pt idx="228" formatCode="0.00E+00">
                  <c:v>-3.7078857421875E-3</c:v>
                </c:pt>
                <c:pt idx="229">
                  <c:v>1.739501953125E-3</c:v>
                </c:pt>
                <c:pt idx="230">
                  <c:v>-5.2490234375E-3</c:v>
                </c:pt>
                <c:pt idx="231">
                  <c:v>-3.448486328125E-3</c:v>
                </c:pt>
                <c:pt idx="232">
                  <c:v>4.21142578125E-3</c:v>
                </c:pt>
                <c:pt idx="233">
                  <c:v>9.46044921875E-3</c:v>
                </c:pt>
                <c:pt idx="234">
                  <c:v>-5.340576171875E-3</c:v>
                </c:pt>
                <c:pt idx="235">
                  <c:v>-1.4312744140625E-2</c:v>
                </c:pt>
                <c:pt idx="236">
                  <c:v>-9.46044921875E-4</c:v>
                </c:pt>
                <c:pt idx="237" formatCode="0.00E+00">
                  <c:v>4.57763671875E-5</c:v>
                </c:pt>
                <c:pt idx="238" formatCode="0.00E+00">
                  <c:v>-7.5225830078125E-3</c:v>
                </c:pt>
                <c:pt idx="239">
                  <c:v>6.103515625E-5</c:v>
                </c:pt>
                <c:pt idx="240" formatCode="0.00E+00">
                  <c:v>-3.0059814453125E-3</c:v>
                </c:pt>
                <c:pt idx="241" formatCode="0.00E+00">
                  <c:v>6.256103515625E-4</c:v>
                </c:pt>
                <c:pt idx="242">
                  <c:v>-6.2255859375E-3</c:v>
                </c:pt>
                <c:pt idx="243" formatCode="0.00E+00">
                  <c:v>-2.0904541015625E-3</c:v>
                </c:pt>
                <c:pt idx="244">
                  <c:v>3.35693359375E-4</c:v>
                </c:pt>
                <c:pt idx="245" formatCode="0.00E+00">
                  <c:v>-6.0272216796875E-3</c:v>
                </c:pt>
                <c:pt idx="246">
                  <c:v>3.387451171875E-3</c:v>
                </c:pt>
                <c:pt idx="247" formatCode="0.00E+00">
                  <c:v>-8.9569091796875E-3</c:v>
                </c:pt>
                <c:pt idx="248">
                  <c:v>2.3193359375E-3</c:v>
                </c:pt>
                <c:pt idx="249">
                  <c:v>4.21142578125E-3</c:v>
                </c:pt>
                <c:pt idx="250" formatCode="0.00E+00">
                  <c:v>-1.58233642578125E-2</c:v>
                </c:pt>
                <c:pt idx="251">
                  <c:v>-1.5045166015625E-2</c:v>
                </c:pt>
                <c:pt idx="252">
                  <c:v>-3.60107421875E-3</c:v>
                </c:pt>
                <c:pt idx="253" formatCode="0.00E+00">
                  <c:v>1.31683349609375E-2</c:v>
                </c:pt>
                <c:pt idx="254" formatCode="0.00E+00">
                  <c:v>1.31072998046875E-2</c:v>
                </c:pt>
                <c:pt idx="255">
                  <c:v>1.312255859375E-3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DE-4D13-88C5-8AF3696D2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12888"/>
        <c:axId val="456613280"/>
      </c:scatterChart>
      <c:valAx>
        <c:axId val="456612888"/>
        <c:scaling>
          <c:orientation val="minMax"/>
          <c:max val="450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3280"/>
        <c:crosses val="autoZero"/>
        <c:crossBetween val="midCat"/>
      </c:valAx>
      <c:valAx>
        <c:axId val="45661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2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7Cl vs Absorbance at 386nm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Cl ε'!$Q$9</c:f>
              <c:strCache>
                <c:ptCount val="1"/>
                <c:pt idx="0">
                  <c:v>Absorbance at 386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 Cl ε'!$P$10:$P$14</c:f>
              <c:numCache>
                <c:formatCode>General</c:formatCode>
                <c:ptCount val="5"/>
                <c:pt idx="0">
                  <c:v>2.2445953222941316E-6</c:v>
                </c:pt>
                <c:pt idx="1">
                  <c:v>4.4891906445882632E-6</c:v>
                </c:pt>
                <c:pt idx="2">
                  <c:v>8.9783812891765264E-6</c:v>
                </c:pt>
                <c:pt idx="3">
                  <c:v>1.7956762578353053E-5</c:v>
                </c:pt>
                <c:pt idx="4">
                  <c:v>3.5913525156706106E-5</c:v>
                </c:pt>
              </c:numCache>
            </c:numRef>
          </c:xVal>
          <c:yVal>
            <c:numRef>
              <c:f>' Cl ε'!$Q$10:$Q$14</c:f>
              <c:numCache>
                <c:formatCode>General</c:formatCode>
                <c:ptCount val="5"/>
                <c:pt idx="0">
                  <c:v>4.3299999999999998E-2</c:v>
                </c:pt>
                <c:pt idx="1">
                  <c:v>8.1500000000000003E-2</c:v>
                </c:pt>
                <c:pt idx="2">
                  <c:v>0.15909999999999999</c:v>
                </c:pt>
                <c:pt idx="3">
                  <c:v>0.31209999999999999</c:v>
                </c:pt>
                <c:pt idx="4">
                  <c:v>0.62409999999999999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72-4B67-95EB-279A49017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880024"/>
        <c:axId val="458880416"/>
      </c:scatterChart>
      <c:valAx>
        <c:axId val="458880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0416"/>
        <c:crosses val="autoZero"/>
        <c:crossBetween val="midCat"/>
      </c:valAx>
      <c:valAx>
        <c:axId val="45888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0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5Br vs Absorbance at 394nm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Br ε'!$E$9</c:f>
              <c:strCache>
                <c:ptCount val="1"/>
                <c:pt idx="0">
                  <c:v>Absorbance at 394nm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 Br ε'!$D$10:$D$14</c:f>
              <c:numCache>
                <c:formatCode>General</c:formatCode>
                <c:ptCount val="5"/>
                <c:pt idx="0">
                  <c:v>1.8178251038077288E-6</c:v>
                </c:pt>
                <c:pt idx="1">
                  <c:v>3.6356502076154576E-6</c:v>
                </c:pt>
                <c:pt idx="2">
                  <c:v>7.2713004152309152E-6</c:v>
                </c:pt>
                <c:pt idx="3">
                  <c:v>1.454260083046183E-5</c:v>
                </c:pt>
                <c:pt idx="4">
                  <c:v>2.9085201660923661E-5</c:v>
                </c:pt>
              </c:numCache>
            </c:numRef>
          </c:xVal>
          <c:yVal>
            <c:numRef>
              <c:f>' Br ε'!$E$10:$E$14</c:f>
              <c:numCache>
                <c:formatCode>General</c:formatCode>
                <c:ptCount val="5"/>
                <c:pt idx="0">
                  <c:v>2.4199999999999999E-2</c:v>
                </c:pt>
                <c:pt idx="1">
                  <c:v>5.1700000000000003E-2</c:v>
                </c:pt>
                <c:pt idx="2">
                  <c:v>0.1053</c:v>
                </c:pt>
                <c:pt idx="3">
                  <c:v>0.21909999999999999</c:v>
                </c:pt>
                <c:pt idx="4">
                  <c:v>0.4355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A1-4225-9530-4464E1D55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881200"/>
        <c:axId val="458881592"/>
      </c:scatterChart>
      <c:valAx>
        <c:axId val="45888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1592"/>
        <c:crosses val="autoZero"/>
        <c:crossBetween val="midCat"/>
      </c:valAx>
      <c:valAx>
        <c:axId val="45888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1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6Br vs Absorbance at 378nm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Br ε'!$I$9</c:f>
              <c:strCache>
                <c:ptCount val="1"/>
                <c:pt idx="0">
                  <c:v>Absorbance at 378nm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 Br ε'!$H$10:$H$14</c:f>
              <c:numCache>
                <c:formatCode>General</c:formatCode>
                <c:ptCount val="5"/>
                <c:pt idx="0">
                  <c:v>1.9279963222203188E-6</c:v>
                </c:pt>
                <c:pt idx="1">
                  <c:v>3.8559926444406376E-6</c:v>
                </c:pt>
                <c:pt idx="2">
                  <c:v>7.7119852888812751E-6</c:v>
                </c:pt>
                <c:pt idx="3">
                  <c:v>1.542397057776255E-5</c:v>
                </c:pt>
                <c:pt idx="4">
                  <c:v>3.08479411555251E-5</c:v>
                </c:pt>
              </c:numCache>
            </c:numRef>
          </c:xVal>
          <c:yVal>
            <c:numRef>
              <c:f>' Br ε'!$I$10:$I$14</c:f>
              <c:numCache>
                <c:formatCode>General</c:formatCode>
                <c:ptCount val="5"/>
                <c:pt idx="0">
                  <c:v>4.5999999999999999E-2</c:v>
                </c:pt>
                <c:pt idx="1">
                  <c:v>9.01E-2</c:v>
                </c:pt>
                <c:pt idx="2">
                  <c:v>0.17960000000000001</c:v>
                </c:pt>
                <c:pt idx="3">
                  <c:v>0.3463</c:v>
                </c:pt>
                <c:pt idx="4">
                  <c:v>0.69650000000000001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B9-4A1F-874B-61D792632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882376"/>
        <c:axId val="458882768"/>
      </c:scatterChart>
      <c:valAx>
        <c:axId val="458882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2768"/>
        <c:crosses val="autoZero"/>
        <c:crossBetween val="midCat"/>
      </c:valAx>
      <c:valAx>
        <c:axId val="45888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2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7Br vs Absorbance at 390nm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Br ε'!$M$9</c:f>
              <c:strCache>
                <c:ptCount val="1"/>
                <c:pt idx="0">
                  <c:v>Absorbance at 390nm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414807524059487"/>
                  <c:y val="-4.4776119402985075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 Br ε'!$L$10:$L$14</c:f>
              <c:numCache>
                <c:formatCode>General</c:formatCode>
                <c:ptCount val="5"/>
                <c:pt idx="0">
                  <c:v>2.0381675406329079E-6</c:v>
                </c:pt>
                <c:pt idx="1">
                  <c:v>4.0763350812658158E-6</c:v>
                </c:pt>
                <c:pt idx="2">
                  <c:v>8.1526701625316316E-6</c:v>
                </c:pt>
                <c:pt idx="3">
                  <c:v>1.6305340325063263E-5</c:v>
                </c:pt>
                <c:pt idx="4">
                  <c:v>3.2610680650126526E-5</c:v>
                </c:pt>
              </c:numCache>
            </c:numRef>
          </c:xVal>
          <c:yVal>
            <c:numRef>
              <c:f>' Br ε'!$M$10:$M$14</c:f>
              <c:numCache>
                <c:formatCode>General</c:formatCode>
                <c:ptCount val="5"/>
                <c:pt idx="0">
                  <c:v>4.7300000000000002E-2</c:v>
                </c:pt>
                <c:pt idx="1">
                  <c:v>9.4899999999999998E-2</c:v>
                </c:pt>
                <c:pt idx="2">
                  <c:v>0.18410000000000001</c:v>
                </c:pt>
                <c:pt idx="3">
                  <c:v>0.36130000000000001</c:v>
                </c:pt>
                <c:pt idx="4">
                  <c:v>0.72929999999999995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D8-461B-B504-B3F4CA4E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883552"/>
        <c:axId val="458883944"/>
      </c:scatterChart>
      <c:valAx>
        <c:axId val="45888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3944"/>
        <c:crosses val="autoZero"/>
        <c:crossBetween val="midCat"/>
      </c:valAx>
      <c:valAx>
        <c:axId val="45888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3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5Me vs Absorbance at 390nm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'Me ε'!$E$9</c:f>
              <c:strCache>
                <c:ptCount val="1"/>
                <c:pt idx="0">
                  <c:v>Absorbance at 390nm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764134465398232"/>
                  <c:y val="9.68055555555555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'Me ε'!$D$10:$D$14</c:f>
              <c:numCache>
                <c:formatCode>General</c:formatCode>
                <c:ptCount val="5"/>
                <c:pt idx="0">
                  <c:v>2.7744816935258692E-6</c:v>
                </c:pt>
                <c:pt idx="1">
                  <c:v>5.5489633870517385E-6</c:v>
                </c:pt>
                <c:pt idx="2">
                  <c:v>1.1097926774103477E-5</c:v>
                </c:pt>
                <c:pt idx="3">
                  <c:v>2.2195853548206954E-5</c:v>
                </c:pt>
                <c:pt idx="4">
                  <c:v>4.4391707096413908E-5</c:v>
                </c:pt>
              </c:numCache>
            </c:numRef>
          </c:xVal>
          <c:yVal>
            <c:numRef>
              <c:f>'Me ε'!$E$10:$E$14</c:f>
              <c:numCache>
                <c:formatCode>General</c:formatCode>
                <c:ptCount val="5"/>
                <c:pt idx="0">
                  <c:v>4.2999999999999997E-2</c:v>
                </c:pt>
                <c:pt idx="1">
                  <c:v>8.9200000000000002E-2</c:v>
                </c:pt>
                <c:pt idx="2">
                  <c:v>0.17</c:v>
                </c:pt>
                <c:pt idx="3">
                  <c:v>0.34689999999999999</c:v>
                </c:pt>
                <c:pt idx="4">
                  <c:v>0.68720000000000003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B1-441D-AE8A-264C59D48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884728"/>
        <c:axId val="458885120"/>
      </c:scatterChart>
      <c:valAx>
        <c:axId val="458884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5120"/>
        <c:crosses val="autoZero"/>
        <c:crossBetween val="midCat"/>
      </c:valAx>
      <c:valAx>
        <c:axId val="4588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4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5,6</a:t>
            </a:r>
            <a:r>
              <a:rPr lang="en-US" baseline="0"/>
              <a:t> dMe vs </a:t>
            </a:r>
            <a:r>
              <a:rPr lang="en-US"/>
              <a:t>Absorbance at 382nm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'Me ε'!$I$9</c:f>
              <c:strCache>
                <c:ptCount val="1"/>
                <c:pt idx="0">
                  <c:v>Absorbance at 382nm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854193435025643"/>
                  <c:y val="-1.36289734616506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'Me ε'!$H$10:$H$14</c:f>
              <c:numCache>
                <c:formatCode>General</c:formatCode>
                <c:ptCount val="5"/>
                <c:pt idx="0">
                  <c:v>2.2988411528612192E-6</c:v>
                </c:pt>
                <c:pt idx="1">
                  <c:v>4.5976823057224383E-6</c:v>
                </c:pt>
                <c:pt idx="2">
                  <c:v>9.1953646114448767E-6</c:v>
                </c:pt>
                <c:pt idx="3">
                  <c:v>1.8390729222889753E-5</c:v>
                </c:pt>
                <c:pt idx="4">
                  <c:v>3.6781458445779507E-5</c:v>
                </c:pt>
              </c:numCache>
            </c:numRef>
          </c:xVal>
          <c:yVal>
            <c:numRef>
              <c:f>'Me ε'!$I$10:$I$14</c:f>
              <c:numCache>
                <c:formatCode>General</c:formatCode>
                <c:ptCount val="5"/>
                <c:pt idx="0">
                  <c:v>4.5600000000000002E-2</c:v>
                </c:pt>
                <c:pt idx="1">
                  <c:v>8.8599999999999998E-2</c:v>
                </c:pt>
                <c:pt idx="2">
                  <c:v>0.17760000000000001</c:v>
                </c:pt>
                <c:pt idx="3">
                  <c:v>0.35260000000000002</c:v>
                </c:pt>
                <c:pt idx="4">
                  <c:v>0.71870000000000001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D2F-4A90-B9AE-75E0D9D9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885904"/>
        <c:axId val="458886296"/>
      </c:scatterChart>
      <c:valAx>
        <c:axId val="45888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6296"/>
        <c:crosses val="autoZero"/>
        <c:crossBetween val="midCat"/>
      </c:valAx>
      <c:valAx>
        <c:axId val="45888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7Me vs Absorbance at 386nm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'Me ε'!$M$9</c:f>
              <c:strCache>
                <c:ptCount val="1"/>
                <c:pt idx="0">
                  <c:v>Absorbance at 386nm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37169728783902"/>
                  <c:y val="8.842592592592592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'Me ε'!$L$10:$L$14</c:f>
              <c:numCache>
                <c:formatCode>General</c:formatCode>
                <c:ptCount val="5"/>
                <c:pt idx="0">
                  <c:v>2.5663955665114291E-6</c:v>
                </c:pt>
                <c:pt idx="1">
                  <c:v>5.1327911330228582E-6</c:v>
                </c:pt>
                <c:pt idx="2">
                  <c:v>1.0265582266045716E-5</c:v>
                </c:pt>
                <c:pt idx="3">
                  <c:v>2.0531164532091433E-5</c:v>
                </c:pt>
                <c:pt idx="4">
                  <c:v>4.1062329064182865E-5</c:v>
                </c:pt>
              </c:numCache>
            </c:numRef>
          </c:xVal>
          <c:yVal>
            <c:numRef>
              <c:f>'Me ε'!$M$10:$M$14</c:f>
              <c:numCache>
                <c:formatCode>General</c:formatCode>
                <c:ptCount val="5"/>
                <c:pt idx="0">
                  <c:v>4.02E-2</c:v>
                </c:pt>
                <c:pt idx="1">
                  <c:v>8.4699999999999998E-2</c:v>
                </c:pt>
                <c:pt idx="2">
                  <c:v>0.18099999999999999</c:v>
                </c:pt>
                <c:pt idx="3">
                  <c:v>0.3624</c:v>
                </c:pt>
                <c:pt idx="4">
                  <c:v>0.74790000000000001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65-4F79-BB27-F7F41D1BC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519328"/>
        <c:axId val="461519720"/>
      </c:scatterChart>
      <c:valAx>
        <c:axId val="46151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19720"/>
        <c:crosses val="autoZero"/>
        <c:crossBetween val="midCat"/>
      </c:valAx>
      <c:valAx>
        <c:axId val="46151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1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6OH4Me</a:t>
            </a:r>
            <a:r>
              <a:rPr lang="en-US" baseline="0"/>
              <a:t> vs </a:t>
            </a:r>
            <a:r>
              <a:rPr lang="en-US"/>
              <a:t>Absorbance at 338nm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'OH ε'!$Q$9</c:f>
              <c:strCache>
                <c:ptCount val="1"/>
                <c:pt idx="0">
                  <c:v>Absorbance at 338nm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102034120734908"/>
                  <c:y val="-5.046296296296296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'OH ε'!$P$10:$P$14</c:f>
              <c:numCache>
                <c:formatCode>General</c:formatCode>
                <c:ptCount val="5"/>
                <c:pt idx="0">
                  <c:v>1.515778807542484E-6</c:v>
                </c:pt>
                <c:pt idx="1">
                  <c:v>3.031557615084968E-6</c:v>
                </c:pt>
                <c:pt idx="2">
                  <c:v>6.063115230169936E-6</c:v>
                </c:pt>
                <c:pt idx="3">
                  <c:v>1.2126230460339872E-5</c:v>
                </c:pt>
                <c:pt idx="4">
                  <c:v>2.4252460920679744E-5</c:v>
                </c:pt>
              </c:numCache>
            </c:numRef>
          </c:xVal>
          <c:yVal>
            <c:numRef>
              <c:f>'OH ε'!$Q$10:$Q$14</c:f>
              <c:numCache>
                <c:formatCode>General</c:formatCode>
                <c:ptCount val="5"/>
                <c:pt idx="0">
                  <c:v>2.4299999999999999E-2</c:v>
                </c:pt>
                <c:pt idx="1">
                  <c:v>6.6100000000000006E-2</c:v>
                </c:pt>
                <c:pt idx="2">
                  <c:v>0.15490000000000001</c:v>
                </c:pt>
                <c:pt idx="3">
                  <c:v>0.3397</c:v>
                </c:pt>
                <c:pt idx="4">
                  <c:v>0.71430000000000005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42-4D24-98FF-9B4A2E960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520504"/>
        <c:axId val="461520896"/>
      </c:scatterChart>
      <c:valAx>
        <c:axId val="461520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20896"/>
        <c:crosses val="autoZero"/>
        <c:crossBetween val="midCat"/>
      </c:valAx>
      <c:valAx>
        <c:axId val="46152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20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6OH vs Absorbance at 338nm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'OH ε'!$E$9</c:f>
              <c:strCache>
                <c:ptCount val="1"/>
                <c:pt idx="0">
                  <c:v>Absorbance at 338nm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869018987689301"/>
                  <c:y val="-1.4305555555555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'OH ε'!$D$10:$D$14</c:f>
              <c:numCache>
                <c:formatCode>General</c:formatCode>
                <c:ptCount val="5"/>
                <c:pt idx="0">
                  <c:v>3.3033521095867239E-6</c:v>
                </c:pt>
                <c:pt idx="1">
                  <c:v>4.4044694794489654E-6</c:v>
                </c:pt>
                <c:pt idx="2">
                  <c:v>6.6067042191734477E-6</c:v>
                </c:pt>
                <c:pt idx="3">
                  <c:v>1.3213408438346895E-5</c:v>
                </c:pt>
                <c:pt idx="4">
                  <c:v>2.6426816876693791E-5</c:v>
                </c:pt>
              </c:numCache>
            </c:numRef>
          </c:xVal>
          <c:yVal>
            <c:numRef>
              <c:f>'OH ε'!$E$10:$E$14</c:f>
              <c:numCache>
                <c:formatCode>General</c:formatCode>
                <c:ptCount val="5"/>
                <c:pt idx="0">
                  <c:v>5.8999999999999997E-2</c:v>
                </c:pt>
                <c:pt idx="1">
                  <c:v>9.5000000000000001E-2</c:v>
                </c:pt>
                <c:pt idx="2">
                  <c:v>0.1633</c:v>
                </c:pt>
                <c:pt idx="3">
                  <c:v>0.38500000000000001</c:v>
                </c:pt>
                <c:pt idx="4">
                  <c:v>0.82199999999999995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1F-43B3-A9BA-238C73B1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521680"/>
        <c:axId val="461522072"/>
      </c:scatterChart>
      <c:valAx>
        <c:axId val="46152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22072"/>
        <c:crosses val="autoZero"/>
        <c:crossBetween val="midCat"/>
      </c:valAx>
      <c:valAx>
        <c:axId val="46152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2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4OH vs Absorbance at 390nm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'OH ε'!$I$9</c:f>
              <c:strCache>
                <c:ptCount val="1"/>
                <c:pt idx="0">
                  <c:v>Absorbance at 390nm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870166229221347"/>
                  <c:y val="-1.67880577427821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'OH ε'!$H$10:$H$14</c:f>
              <c:numCache>
                <c:formatCode>General</c:formatCode>
                <c:ptCount val="5"/>
                <c:pt idx="0">
                  <c:v>3.0968926027375544E-6</c:v>
                </c:pt>
                <c:pt idx="1">
                  <c:v>4.1291901369834053E-6</c:v>
                </c:pt>
                <c:pt idx="2">
                  <c:v>8.2583802739668105E-6</c:v>
                </c:pt>
                <c:pt idx="3">
                  <c:v>1.6516760547933621E-5</c:v>
                </c:pt>
                <c:pt idx="4">
                  <c:v>2.4775140821900435E-5</c:v>
                </c:pt>
              </c:numCache>
            </c:numRef>
          </c:xVal>
          <c:yVal>
            <c:numRef>
              <c:f>'OH ε'!$I$10:$I$14</c:f>
              <c:numCache>
                <c:formatCode>General</c:formatCode>
                <c:ptCount val="5"/>
                <c:pt idx="0">
                  <c:v>1.3299999999999999E-2</c:v>
                </c:pt>
                <c:pt idx="1">
                  <c:v>3.7600000000000001E-2</c:v>
                </c:pt>
                <c:pt idx="2">
                  <c:v>0.1263</c:v>
                </c:pt>
                <c:pt idx="3">
                  <c:v>0.31480000000000002</c:v>
                </c:pt>
                <c:pt idx="4">
                  <c:v>0.50519999999999998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93-4053-9DA6-075163529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522856"/>
        <c:axId val="461523248"/>
      </c:scatterChart>
      <c:valAx>
        <c:axId val="461522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23248"/>
        <c:crosses val="autoZero"/>
        <c:crossBetween val="midCat"/>
      </c:valAx>
      <c:valAx>
        <c:axId val="46152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22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Absorbance Spectra of All</a:t>
            </a:r>
            <a:r>
              <a:rPr lang="en-US" sz="2400" baseline="0"/>
              <a:t> Aurone Derivatives</a:t>
            </a:r>
            <a:endParaRPr lang="en-US" sz="2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'All New UVresults'!$B$14</c:f>
              <c:strCache>
                <c:ptCount val="1"/>
                <c:pt idx="0">
                  <c:v>4Cl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UVresults'!$B$15:$B$270</c:f>
              <c:numCache>
                <c:formatCode>General</c:formatCode>
                <c:ptCount val="256"/>
                <c:pt idx="0">
                  <c:v>0.105667114257813</c:v>
                </c:pt>
                <c:pt idx="1">
                  <c:v>0.752838134765625</c:v>
                </c:pt>
                <c:pt idx="2">
                  <c:v>0.836578369140625</c:v>
                </c:pt>
                <c:pt idx="3">
                  <c:v>1.1039886474609399</c:v>
                </c:pt>
                <c:pt idx="4">
                  <c:v>1.1027374267578101</c:v>
                </c:pt>
                <c:pt idx="5">
                  <c:v>1.1175994873046899</c:v>
                </c:pt>
                <c:pt idx="6">
                  <c:v>1.3614044189453101</c:v>
                </c:pt>
                <c:pt idx="7">
                  <c:v>0.991668701171875</c:v>
                </c:pt>
                <c:pt idx="8">
                  <c:v>1.1530303955078101</c:v>
                </c:pt>
                <c:pt idx="9">
                  <c:v>0.80133056640625</c:v>
                </c:pt>
                <c:pt idx="10">
                  <c:v>0.803497314453125</c:v>
                </c:pt>
                <c:pt idx="11">
                  <c:v>0.62115478515625</c:v>
                </c:pt>
                <c:pt idx="12">
                  <c:v>0.606292724609375</c:v>
                </c:pt>
                <c:pt idx="13">
                  <c:v>0.483001708984375</c:v>
                </c:pt>
                <c:pt idx="14">
                  <c:v>0.483474731445313</c:v>
                </c:pt>
                <c:pt idx="15">
                  <c:v>0.412017822265625</c:v>
                </c:pt>
                <c:pt idx="16">
                  <c:v>0.43212890625</c:v>
                </c:pt>
                <c:pt idx="17">
                  <c:v>0.39093017578125</c:v>
                </c:pt>
                <c:pt idx="18">
                  <c:v>0.40863037109375</c:v>
                </c:pt>
                <c:pt idx="19">
                  <c:v>0.3704833984375</c:v>
                </c:pt>
                <c:pt idx="20">
                  <c:v>0.377029418945313</c:v>
                </c:pt>
                <c:pt idx="21">
                  <c:v>0.35333251953125</c:v>
                </c:pt>
                <c:pt idx="22">
                  <c:v>0.354690551757813</c:v>
                </c:pt>
                <c:pt idx="23">
                  <c:v>0.341400146484375</c:v>
                </c:pt>
                <c:pt idx="24">
                  <c:v>0.354537963867188</c:v>
                </c:pt>
                <c:pt idx="25">
                  <c:v>0.349212646484375</c:v>
                </c:pt>
                <c:pt idx="26">
                  <c:v>0.369461059570313</c:v>
                </c:pt>
                <c:pt idx="27">
                  <c:v>0.366500854492188</c:v>
                </c:pt>
                <c:pt idx="28">
                  <c:v>0.402587890625</c:v>
                </c:pt>
                <c:pt idx="29">
                  <c:v>0.409896850585938</c:v>
                </c:pt>
                <c:pt idx="30">
                  <c:v>0.451446533203125</c:v>
                </c:pt>
                <c:pt idx="31">
                  <c:v>0.445709228515625</c:v>
                </c:pt>
                <c:pt idx="32">
                  <c:v>0.478439331054688</c:v>
                </c:pt>
                <c:pt idx="33">
                  <c:v>0.467819213867188</c:v>
                </c:pt>
                <c:pt idx="34">
                  <c:v>0.481948852539063</c:v>
                </c:pt>
                <c:pt idx="35">
                  <c:v>0.4580078125</c:v>
                </c:pt>
                <c:pt idx="36">
                  <c:v>0.464309692382813</c:v>
                </c:pt>
                <c:pt idx="37">
                  <c:v>0.444351196289063</c:v>
                </c:pt>
                <c:pt idx="38">
                  <c:v>0.447494506835938</c:v>
                </c:pt>
                <c:pt idx="39">
                  <c:v>0.42071533203125</c:v>
                </c:pt>
                <c:pt idx="40">
                  <c:v>0.414031982421875</c:v>
                </c:pt>
                <c:pt idx="41">
                  <c:v>0.378753662109375</c:v>
                </c:pt>
                <c:pt idx="42">
                  <c:v>0.367584228515625</c:v>
                </c:pt>
                <c:pt idx="43">
                  <c:v>0.330307006835938</c:v>
                </c:pt>
                <c:pt idx="44">
                  <c:v>0.318771362304688</c:v>
                </c:pt>
                <c:pt idx="45">
                  <c:v>0.28521728515625</c:v>
                </c:pt>
                <c:pt idx="46">
                  <c:v>0.287399291992188</c:v>
                </c:pt>
                <c:pt idx="47">
                  <c:v>0.253631591796875</c:v>
                </c:pt>
                <c:pt idx="48">
                  <c:v>0.254745483398438</c:v>
                </c:pt>
                <c:pt idx="49">
                  <c:v>0.242263793945313</c:v>
                </c:pt>
                <c:pt idx="50">
                  <c:v>0.251846313476563</c:v>
                </c:pt>
                <c:pt idx="51">
                  <c:v>0.248687744140625</c:v>
                </c:pt>
                <c:pt idx="52">
                  <c:v>0.2647705078125</c:v>
                </c:pt>
                <c:pt idx="53">
                  <c:v>0.270233154296875</c:v>
                </c:pt>
                <c:pt idx="54">
                  <c:v>0.292007446289063</c:v>
                </c:pt>
                <c:pt idx="55">
                  <c:v>0.3023681640625</c:v>
                </c:pt>
                <c:pt idx="56">
                  <c:v>0.32086181640625</c:v>
                </c:pt>
                <c:pt idx="57">
                  <c:v>0.333221435546875</c:v>
                </c:pt>
                <c:pt idx="58">
                  <c:v>0.361129760742188</c:v>
                </c:pt>
                <c:pt idx="59">
                  <c:v>0.375762939453125</c:v>
                </c:pt>
                <c:pt idx="60">
                  <c:v>0.408096313476563</c:v>
                </c:pt>
                <c:pt idx="61">
                  <c:v>0.422119140625</c:v>
                </c:pt>
                <c:pt idx="62">
                  <c:v>0.463653564453125</c:v>
                </c:pt>
                <c:pt idx="63">
                  <c:v>0.4725341796875</c:v>
                </c:pt>
                <c:pt idx="64">
                  <c:v>0.50396728515625</c:v>
                </c:pt>
                <c:pt idx="65">
                  <c:v>0.499664306640625</c:v>
                </c:pt>
                <c:pt idx="66">
                  <c:v>0.52549743652343806</c:v>
                </c:pt>
                <c:pt idx="67">
                  <c:v>0.51161193847656306</c:v>
                </c:pt>
                <c:pt idx="68">
                  <c:v>0.53330993652343806</c:v>
                </c:pt>
                <c:pt idx="69">
                  <c:v>0.5096435546875</c:v>
                </c:pt>
                <c:pt idx="70">
                  <c:v>0.5213623046875</c:v>
                </c:pt>
                <c:pt idx="71">
                  <c:v>0.4814453125</c:v>
                </c:pt>
                <c:pt idx="72">
                  <c:v>0.467559814453125</c:v>
                </c:pt>
                <c:pt idx="73">
                  <c:v>0.406997680664063</c:v>
                </c:pt>
                <c:pt idx="74">
                  <c:v>0.368698120117188</c:v>
                </c:pt>
                <c:pt idx="75">
                  <c:v>0.304214477539063</c:v>
                </c:pt>
                <c:pt idx="76">
                  <c:v>0.266326904296875</c:v>
                </c:pt>
                <c:pt idx="77">
                  <c:v>0.223419189453125</c:v>
                </c:pt>
                <c:pt idx="78">
                  <c:v>0.207839965820313</c:v>
                </c:pt>
                <c:pt idx="79">
                  <c:v>0.19268798828125</c:v>
                </c:pt>
                <c:pt idx="80">
                  <c:v>0.1981201171875</c:v>
                </c:pt>
                <c:pt idx="81">
                  <c:v>0.2017822265625</c:v>
                </c:pt>
                <c:pt idx="82">
                  <c:v>0.2218017578125</c:v>
                </c:pt>
                <c:pt idx="83">
                  <c:v>0.23529052734375</c:v>
                </c:pt>
                <c:pt idx="84">
                  <c:v>0.263153076171875</c:v>
                </c:pt>
                <c:pt idx="85">
                  <c:v>0.280075073242188</c:v>
                </c:pt>
                <c:pt idx="86">
                  <c:v>0.312484741210938</c:v>
                </c:pt>
                <c:pt idx="87">
                  <c:v>0.327468872070313</c:v>
                </c:pt>
                <c:pt idx="88">
                  <c:v>0.361297607421875</c:v>
                </c:pt>
                <c:pt idx="89">
                  <c:v>0.3734130859375</c:v>
                </c:pt>
                <c:pt idx="90">
                  <c:v>0.407562255859375</c:v>
                </c:pt>
                <c:pt idx="91">
                  <c:v>0.420150756835938</c:v>
                </c:pt>
                <c:pt idx="92">
                  <c:v>0.45684814453125</c:v>
                </c:pt>
                <c:pt idx="93">
                  <c:v>0.4635009765625</c:v>
                </c:pt>
                <c:pt idx="94">
                  <c:v>0.49468994140625</c:v>
                </c:pt>
                <c:pt idx="95">
                  <c:v>0.495819091796875</c:v>
                </c:pt>
                <c:pt idx="96">
                  <c:v>0.52569580078125</c:v>
                </c:pt>
                <c:pt idx="97">
                  <c:v>0.52403259277343806</c:v>
                </c:pt>
                <c:pt idx="98">
                  <c:v>0.550506591796875</c:v>
                </c:pt>
                <c:pt idx="99">
                  <c:v>0.5333251953125</c:v>
                </c:pt>
                <c:pt idx="100">
                  <c:v>0.55720520019531306</c:v>
                </c:pt>
                <c:pt idx="101">
                  <c:v>0.53636169433593806</c:v>
                </c:pt>
                <c:pt idx="102">
                  <c:v>0.54522705078125</c:v>
                </c:pt>
                <c:pt idx="103">
                  <c:v>0.51002502441406306</c:v>
                </c:pt>
                <c:pt idx="104">
                  <c:v>0.487594604492188</c:v>
                </c:pt>
                <c:pt idx="105">
                  <c:v>0.437652587890625</c:v>
                </c:pt>
                <c:pt idx="106">
                  <c:v>0.408538818359375</c:v>
                </c:pt>
                <c:pt idx="107">
                  <c:v>0.366653442382813</c:v>
                </c:pt>
                <c:pt idx="108">
                  <c:v>0.349853515625</c:v>
                </c:pt>
                <c:pt idx="109">
                  <c:v>0.317581176757813</c:v>
                </c:pt>
                <c:pt idx="110">
                  <c:v>0.303115844726563</c:v>
                </c:pt>
                <c:pt idx="111">
                  <c:v>0.2811279296875</c:v>
                </c:pt>
                <c:pt idx="112">
                  <c:v>0.256988525390625</c:v>
                </c:pt>
                <c:pt idx="113">
                  <c:v>0.22015380859375</c:v>
                </c:pt>
                <c:pt idx="114">
                  <c:v>0.191696166992188</c:v>
                </c:pt>
                <c:pt idx="115">
                  <c:v>0.159042358398438</c:v>
                </c:pt>
                <c:pt idx="116">
                  <c:v>0.143325805664063</c:v>
                </c:pt>
                <c:pt idx="117">
                  <c:v>0.121414184570313</c:v>
                </c:pt>
                <c:pt idx="118">
                  <c:v>9.8114013671875E-2</c:v>
                </c:pt>
                <c:pt idx="119" formatCode="0.00E+00">
                  <c:v>8.78753662109375E-2</c:v>
                </c:pt>
                <c:pt idx="120">
                  <c:v>7.12890625E-2</c:v>
                </c:pt>
                <c:pt idx="121" formatCode="0.00E+00">
                  <c:v>6.45599365234375E-2</c:v>
                </c:pt>
                <c:pt idx="122" formatCode="0.00E+00">
                  <c:v>5.53741455078125E-2</c:v>
                </c:pt>
                <c:pt idx="123" formatCode="0.00E+00">
                  <c:v>4.61578369140625E-2</c:v>
                </c:pt>
                <c:pt idx="124">
                  <c:v>3.9154052734375E-2</c:v>
                </c:pt>
                <c:pt idx="125">
                  <c:v>2.7740478515625E-2</c:v>
                </c:pt>
                <c:pt idx="126" formatCode="0.00E+00">
                  <c:v>2.68402099609375E-2</c:v>
                </c:pt>
                <c:pt idx="127">
                  <c:v>2.1881103515625E-2</c:v>
                </c:pt>
                <c:pt idx="128">
                  <c:v>1.776123046875E-2</c:v>
                </c:pt>
                <c:pt idx="129" formatCode="0.00E+00">
                  <c:v>1.42669677734375E-2</c:v>
                </c:pt>
                <c:pt idx="130">
                  <c:v>1.1383056640625E-2</c:v>
                </c:pt>
                <c:pt idx="131">
                  <c:v>8.7890625E-3</c:v>
                </c:pt>
                <c:pt idx="132">
                  <c:v>6.988525390625E-3</c:v>
                </c:pt>
                <c:pt idx="133" formatCode="0.00E+00">
                  <c:v>5.4168701171875E-3</c:v>
                </c:pt>
                <c:pt idx="134">
                  <c:v>4.302978515625E-3</c:v>
                </c:pt>
                <c:pt idx="135" formatCode="0.00E+00">
                  <c:v>3.2501220703125E-3</c:v>
                </c:pt>
                <c:pt idx="136" formatCode="0.00E+00">
                  <c:v>2.6702880859375E-3</c:v>
                </c:pt>
                <c:pt idx="137">
                  <c:v>2.01416015625E-3</c:v>
                </c:pt>
                <c:pt idx="138" formatCode="0.00E+00">
                  <c:v>1.6937255859375E-3</c:v>
                </c:pt>
                <c:pt idx="139">
                  <c:v>1.3427734375E-3</c:v>
                </c:pt>
                <c:pt idx="140" formatCode="0.00E+00">
                  <c:v>1.2054443359375E-3</c:v>
                </c:pt>
                <c:pt idx="141">
                  <c:v>9.46044921875E-4</c:v>
                </c:pt>
                <c:pt idx="142" formatCode="0.00E+00">
                  <c:v>7.781982421875E-4</c:v>
                </c:pt>
                <c:pt idx="143">
                  <c:v>6.7138671875E-4</c:v>
                </c:pt>
                <c:pt idx="144">
                  <c:v>6.7138671875E-4</c:v>
                </c:pt>
                <c:pt idx="145" formatCode="0.00E+00">
                  <c:v>5.645751953125E-4</c:v>
                </c:pt>
                <c:pt idx="146" formatCode="0.00E+00">
                  <c:v>6.256103515625E-4</c:v>
                </c:pt>
                <c:pt idx="147" formatCode="0.00E+00">
                  <c:v>3.509521484375E-4</c:v>
                </c:pt>
                <c:pt idx="148">
                  <c:v>3.0517578125E-5</c:v>
                </c:pt>
                <c:pt idx="149">
                  <c:v>3.96728515625E-4</c:v>
                </c:pt>
                <c:pt idx="150" formatCode="0.00E+00">
                  <c:v>5.035400390625E-4</c:v>
                </c:pt>
                <c:pt idx="151">
                  <c:v>-1.8310546875E-4</c:v>
                </c:pt>
                <c:pt idx="152" formatCode="0.00E+00">
                  <c:v>4.119873046875E-4</c:v>
                </c:pt>
                <c:pt idx="153">
                  <c:v>4.8828125E-4</c:v>
                </c:pt>
                <c:pt idx="154" formatCode="0.00E+00">
                  <c:v>4.425048828125E-4</c:v>
                </c:pt>
                <c:pt idx="155" formatCode="0.00E+00">
                  <c:v>4.119873046875E-4</c:v>
                </c:pt>
                <c:pt idx="156">
                  <c:v>4.57763671875E-4</c:v>
                </c:pt>
                <c:pt idx="157" formatCode="0.00E+00">
                  <c:v>3.814697265625E-4</c:v>
                </c:pt>
                <c:pt idx="158" formatCode="0.00E+00">
                  <c:v>5.645751953125E-4</c:v>
                </c:pt>
                <c:pt idx="159">
                  <c:v>3.96728515625E-4</c:v>
                </c:pt>
                <c:pt idx="160">
                  <c:v>5.79833984375E-4</c:v>
                </c:pt>
                <c:pt idx="161" formatCode="0.00E+00">
                  <c:v>4.730224609375E-4</c:v>
                </c:pt>
                <c:pt idx="162" formatCode="0.00E+00">
                  <c:v>7.171630859375E-4</c:v>
                </c:pt>
                <c:pt idx="163" formatCode="0.00E+00">
                  <c:v>-1.52587890625E-5</c:v>
                </c:pt>
                <c:pt idx="164">
                  <c:v>9.1552734375E-5</c:v>
                </c:pt>
                <c:pt idx="165" formatCode="0.00E+00">
                  <c:v>9.002685546875E-4</c:v>
                </c:pt>
                <c:pt idx="166" formatCode="0.00E+00">
                  <c:v>5.645751953125E-4</c:v>
                </c:pt>
                <c:pt idx="167">
                  <c:v>6.7138671875E-4</c:v>
                </c:pt>
                <c:pt idx="168" formatCode="0.00E+00">
                  <c:v>5.645751953125E-4</c:v>
                </c:pt>
                <c:pt idx="169" formatCode="0.00E+00">
                  <c:v>5.340576171875E-4</c:v>
                </c:pt>
                <c:pt idx="170">
                  <c:v>5.4931640625E-4</c:v>
                </c:pt>
                <c:pt idx="171">
                  <c:v>6.103515625E-4</c:v>
                </c:pt>
                <c:pt idx="172">
                  <c:v>5.79833984375E-4</c:v>
                </c:pt>
                <c:pt idx="173" formatCode="0.00E+00">
                  <c:v>5.645751953125E-4</c:v>
                </c:pt>
                <c:pt idx="174">
                  <c:v>5.18798828125E-4</c:v>
                </c:pt>
                <c:pt idx="175" formatCode="0.00E+00">
                  <c:v>6.561279296875E-4</c:v>
                </c:pt>
                <c:pt idx="176" formatCode="0.00E+00">
                  <c:v>8.087158203125E-4</c:v>
                </c:pt>
                <c:pt idx="177" formatCode="0.00E+00">
                  <c:v>7.171630859375E-4</c:v>
                </c:pt>
                <c:pt idx="178">
                  <c:v>-2.13623046875E-4</c:v>
                </c:pt>
                <c:pt idx="179">
                  <c:v>3.96728515625E-4</c:v>
                </c:pt>
                <c:pt idx="180" formatCode="0.00E+00">
                  <c:v>3.814697265625E-4</c:v>
                </c:pt>
                <c:pt idx="181" formatCode="0.00E+00">
                  <c:v>5.340576171875E-4</c:v>
                </c:pt>
                <c:pt idx="182" formatCode="0.00E+00">
                  <c:v>4.425048828125E-4</c:v>
                </c:pt>
                <c:pt idx="183">
                  <c:v>3.96728515625E-4</c:v>
                </c:pt>
                <c:pt idx="184" formatCode="0.00E+00">
                  <c:v>3.814697265625E-4</c:v>
                </c:pt>
                <c:pt idx="185">
                  <c:v>4.57763671875E-4</c:v>
                </c:pt>
                <c:pt idx="186">
                  <c:v>5.18798828125E-4</c:v>
                </c:pt>
                <c:pt idx="187" formatCode="0.00E+00">
                  <c:v>2.899169921875E-4</c:v>
                </c:pt>
                <c:pt idx="188">
                  <c:v>3.96728515625E-4</c:v>
                </c:pt>
                <c:pt idx="189">
                  <c:v>3.662109375E-4</c:v>
                </c:pt>
                <c:pt idx="190">
                  <c:v>3.662109375E-4</c:v>
                </c:pt>
                <c:pt idx="191" formatCode="0.00E+00">
                  <c:v>1.373291015625E-4</c:v>
                </c:pt>
                <c:pt idx="192" formatCode="0.00E+00">
                  <c:v>-1.678466796875E-4</c:v>
                </c:pt>
                <c:pt idx="193" formatCode="0.00E+00">
                  <c:v>-5.035400390625E-4</c:v>
                </c:pt>
                <c:pt idx="194">
                  <c:v>-6.103515625E-4</c:v>
                </c:pt>
                <c:pt idx="195">
                  <c:v>-5.79833984375E-4</c:v>
                </c:pt>
                <c:pt idx="196">
                  <c:v>-3.662109375E-4</c:v>
                </c:pt>
                <c:pt idx="197" formatCode="0.00E+00">
                  <c:v>-4.425048828125E-4</c:v>
                </c:pt>
                <c:pt idx="198" formatCode="0.00E+00">
                  <c:v>-5.340576171875E-4</c:v>
                </c:pt>
                <c:pt idx="199">
                  <c:v>-9.1552734375E-5</c:v>
                </c:pt>
                <c:pt idx="200">
                  <c:v>3.0517578125E-4</c:v>
                </c:pt>
                <c:pt idx="201">
                  <c:v>3.0517578125E-4</c:v>
                </c:pt>
                <c:pt idx="202">
                  <c:v>3.0517578125E-4</c:v>
                </c:pt>
                <c:pt idx="203" formatCode="0.00E+00">
                  <c:v>2.288818359375E-4</c:v>
                </c:pt>
                <c:pt idx="204">
                  <c:v>3.0517578125E-4</c:v>
                </c:pt>
                <c:pt idx="205">
                  <c:v>3.35693359375E-4</c:v>
                </c:pt>
                <c:pt idx="206" formatCode="0.00E+00">
                  <c:v>2.288818359375E-4</c:v>
                </c:pt>
                <c:pt idx="207" formatCode="0.00E+00">
                  <c:v>2.288818359375E-4</c:v>
                </c:pt>
                <c:pt idx="208">
                  <c:v>4.8828125E-4</c:v>
                </c:pt>
                <c:pt idx="209" formatCode="0.00E+00">
                  <c:v>1.52587890625E-5</c:v>
                </c:pt>
                <c:pt idx="210">
                  <c:v>5.4931640625E-4</c:v>
                </c:pt>
                <c:pt idx="211" formatCode="0.00E+00">
                  <c:v>-1.52587890625E-5</c:v>
                </c:pt>
                <c:pt idx="212" formatCode="0.00E+00">
                  <c:v>6.866455078125E-4</c:v>
                </c:pt>
                <c:pt idx="213">
                  <c:v>-3.35693359375E-4</c:v>
                </c:pt>
                <c:pt idx="214" formatCode="0.00E+00">
                  <c:v>9.613037109375E-4</c:v>
                </c:pt>
                <c:pt idx="215">
                  <c:v>-3.0517578125E-4</c:v>
                </c:pt>
                <c:pt idx="216" formatCode="0.00E+00">
                  <c:v>7.171630859375E-4</c:v>
                </c:pt>
                <c:pt idx="217" formatCode="0.00E+00">
                  <c:v>-7.781982421875E-4</c:v>
                </c:pt>
                <c:pt idx="218" formatCode="0.00E+00">
                  <c:v>-1.678466796875E-4</c:v>
                </c:pt>
                <c:pt idx="219">
                  <c:v>1.0986328125E-3</c:v>
                </c:pt>
                <c:pt idx="220" formatCode="0.00E+00">
                  <c:v>1.2054443359375E-3</c:v>
                </c:pt>
                <c:pt idx="221" formatCode="0.00E+00">
                  <c:v>2.593994140625E-4</c:v>
                </c:pt>
                <c:pt idx="222" formatCode="0.00E+00">
                  <c:v>7.62939453125E-5</c:v>
                </c:pt>
                <c:pt idx="223" formatCode="0.00E+00">
                  <c:v>3.204345703125E-4</c:v>
                </c:pt>
                <c:pt idx="224">
                  <c:v>3.35693359375E-4</c:v>
                </c:pt>
                <c:pt idx="225">
                  <c:v>5.4931640625E-4</c:v>
                </c:pt>
                <c:pt idx="226" formatCode="0.00E+00">
                  <c:v>8.697509765625E-4</c:v>
                </c:pt>
                <c:pt idx="227" formatCode="0.00E+00">
                  <c:v>1.373291015625E-4</c:v>
                </c:pt>
                <c:pt idx="228">
                  <c:v>8.23974609375E-4</c:v>
                </c:pt>
                <c:pt idx="229">
                  <c:v>2.44140625E-4</c:v>
                </c:pt>
                <c:pt idx="230">
                  <c:v>6.103515625E-4</c:v>
                </c:pt>
                <c:pt idx="231" formatCode="0.00E+00">
                  <c:v>1.2664794921875E-3</c:v>
                </c:pt>
                <c:pt idx="232">
                  <c:v>9.1552734375E-5</c:v>
                </c:pt>
                <c:pt idx="233" formatCode="0.00E+00">
                  <c:v>5.6915283203125E-3</c:v>
                </c:pt>
                <c:pt idx="234" formatCode="0.00E+00">
                  <c:v>3.204345703125E-4</c:v>
                </c:pt>
                <c:pt idx="235">
                  <c:v>3.41796875E-3</c:v>
                </c:pt>
                <c:pt idx="236" formatCode="0.00E+00">
                  <c:v>-1.983642578125E-4</c:v>
                </c:pt>
                <c:pt idx="237">
                  <c:v>-1.220703125E-4</c:v>
                </c:pt>
                <c:pt idx="238">
                  <c:v>1.556396484375E-3</c:v>
                </c:pt>
                <c:pt idx="239" formatCode="0.00E+00">
                  <c:v>-1.678466796875E-4</c:v>
                </c:pt>
                <c:pt idx="240">
                  <c:v>5.79833984375E-4</c:v>
                </c:pt>
                <c:pt idx="241" formatCode="0.00E+00">
                  <c:v>7.62939453125E-5</c:v>
                </c:pt>
                <c:pt idx="242">
                  <c:v>8.23974609375E-4</c:v>
                </c:pt>
                <c:pt idx="243">
                  <c:v>4.8828125E-4</c:v>
                </c:pt>
                <c:pt idx="244" formatCode="0.00E+00">
                  <c:v>1.068115234375E-4</c:v>
                </c:pt>
                <c:pt idx="245">
                  <c:v>1.251220703125E-3</c:v>
                </c:pt>
                <c:pt idx="246" formatCode="0.00E+00">
                  <c:v>-1.2969970703125E-3</c:v>
                </c:pt>
                <c:pt idx="247" formatCode="0.00E+00">
                  <c:v>2.4261474609375E-3</c:v>
                </c:pt>
                <c:pt idx="248" formatCode="0.00E+00">
                  <c:v>-4.730224609375E-4</c:v>
                </c:pt>
                <c:pt idx="249" formatCode="0.00E+00">
                  <c:v>-2.0294189453125E-3</c:v>
                </c:pt>
                <c:pt idx="250" formatCode="0.00E+00">
                  <c:v>2.6702880859375E-3</c:v>
                </c:pt>
                <c:pt idx="251" formatCode="0.00E+00">
                  <c:v>2.2735595703125E-3</c:v>
                </c:pt>
                <c:pt idx="252">
                  <c:v>9.765625E-4</c:v>
                </c:pt>
                <c:pt idx="253" formatCode="0.00E+00">
                  <c:v>-1.6021728515625E-3</c:v>
                </c:pt>
                <c:pt idx="254">
                  <c:v>-3.021240234375E-3</c:v>
                </c:pt>
                <c:pt idx="255" formatCode="0.00E+00">
                  <c:v>-1.9989013671875E-3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A2-4E61-97F8-A06DB51B50DF}"/>
            </c:ext>
          </c:extLst>
        </c:ser>
        <c:ser>
          <c:idx val="1"/>
          <c:order val="1"/>
          <c:tx>
            <c:strRef>
              <c:f>'All New UVresults'!$C$14</c:f>
              <c:strCache>
                <c:ptCount val="1"/>
                <c:pt idx="0">
                  <c:v>5Cl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UVresults'!$C$15:$C$270</c:f>
              <c:numCache>
                <c:formatCode>General</c:formatCode>
                <c:ptCount val="256"/>
                <c:pt idx="0">
                  <c:v>0.2266845703125</c:v>
                </c:pt>
                <c:pt idx="1">
                  <c:v>0.81996154785156306</c:v>
                </c:pt>
                <c:pt idx="2">
                  <c:v>0.904052734375</c:v>
                </c:pt>
                <c:pt idx="3">
                  <c:v>1.1371612548828101</c:v>
                </c:pt>
                <c:pt idx="4">
                  <c:v>1.0889739990234399</c:v>
                </c:pt>
                <c:pt idx="5">
                  <c:v>1.1935882568359399</c:v>
                </c:pt>
                <c:pt idx="6">
                  <c:v>1.3336639404296899</c:v>
                </c:pt>
                <c:pt idx="7">
                  <c:v>1.0771789550781301</c:v>
                </c:pt>
                <c:pt idx="8">
                  <c:v>1.3156585693359399</c:v>
                </c:pt>
                <c:pt idx="9">
                  <c:v>0.8724365234375</c:v>
                </c:pt>
                <c:pt idx="10">
                  <c:v>0.8912353515625</c:v>
                </c:pt>
                <c:pt idx="11">
                  <c:v>0.68730163574218806</c:v>
                </c:pt>
                <c:pt idx="12">
                  <c:v>0.70379638671875</c:v>
                </c:pt>
                <c:pt idx="13">
                  <c:v>0.5848388671875</c:v>
                </c:pt>
                <c:pt idx="14">
                  <c:v>0.636444091796875</c:v>
                </c:pt>
                <c:pt idx="15">
                  <c:v>0.55494689941406306</c:v>
                </c:pt>
                <c:pt idx="16">
                  <c:v>0.61921691894531306</c:v>
                </c:pt>
                <c:pt idx="17">
                  <c:v>0.57032775878906306</c:v>
                </c:pt>
                <c:pt idx="18">
                  <c:v>0.62989807128906306</c:v>
                </c:pt>
                <c:pt idx="19">
                  <c:v>0.58229064941406306</c:v>
                </c:pt>
                <c:pt idx="20">
                  <c:v>0.61181640625</c:v>
                </c:pt>
                <c:pt idx="21">
                  <c:v>0.56907653808593806</c:v>
                </c:pt>
                <c:pt idx="22">
                  <c:v>0.56575012207031306</c:v>
                </c:pt>
                <c:pt idx="23">
                  <c:v>0.5218505859375</c:v>
                </c:pt>
                <c:pt idx="24">
                  <c:v>0.52641296386718806</c:v>
                </c:pt>
                <c:pt idx="25">
                  <c:v>0.50215148925781306</c:v>
                </c:pt>
                <c:pt idx="26">
                  <c:v>0.53038024902343806</c:v>
                </c:pt>
                <c:pt idx="27">
                  <c:v>0.51878356933593806</c:v>
                </c:pt>
                <c:pt idx="28">
                  <c:v>0.5731201171875</c:v>
                </c:pt>
                <c:pt idx="29">
                  <c:v>0.57417297363281306</c:v>
                </c:pt>
                <c:pt idx="30">
                  <c:v>0.63832092285156306</c:v>
                </c:pt>
                <c:pt idx="31">
                  <c:v>0.62129211425781306</c:v>
                </c:pt>
                <c:pt idx="32">
                  <c:v>0.67106628417968806</c:v>
                </c:pt>
                <c:pt idx="33">
                  <c:v>0.64537048339843806</c:v>
                </c:pt>
                <c:pt idx="34">
                  <c:v>0.66569519042968806</c:v>
                </c:pt>
                <c:pt idx="35">
                  <c:v>0.614837646484375</c:v>
                </c:pt>
                <c:pt idx="36">
                  <c:v>0.60960388183593806</c:v>
                </c:pt>
                <c:pt idx="37">
                  <c:v>0.56207275390625</c:v>
                </c:pt>
                <c:pt idx="38">
                  <c:v>0.5511474609375</c:v>
                </c:pt>
                <c:pt idx="39">
                  <c:v>0.503082275390625</c:v>
                </c:pt>
                <c:pt idx="40">
                  <c:v>0.487579345703125</c:v>
                </c:pt>
                <c:pt idx="41">
                  <c:v>0.432785034179688</c:v>
                </c:pt>
                <c:pt idx="42">
                  <c:v>0.405166625976563</c:v>
                </c:pt>
                <c:pt idx="43">
                  <c:v>0.347366333007813</c:v>
                </c:pt>
                <c:pt idx="44">
                  <c:v>0.319961547851563</c:v>
                </c:pt>
                <c:pt idx="45">
                  <c:v>0.275299072265625</c:v>
                </c:pt>
                <c:pt idx="46">
                  <c:v>0.269454956054688</c:v>
                </c:pt>
                <c:pt idx="47">
                  <c:v>0.2294921875</c:v>
                </c:pt>
                <c:pt idx="48">
                  <c:v>0.222213745117188</c:v>
                </c:pt>
                <c:pt idx="49">
                  <c:v>0.204376220703125</c:v>
                </c:pt>
                <c:pt idx="50">
                  <c:v>0.206344604492188</c:v>
                </c:pt>
                <c:pt idx="51">
                  <c:v>0.200790405273438</c:v>
                </c:pt>
                <c:pt idx="52">
                  <c:v>0.213058471679688</c:v>
                </c:pt>
                <c:pt idx="53">
                  <c:v>0.219757080078125</c:v>
                </c:pt>
                <c:pt idx="54">
                  <c:v>0.24334716796875</c:v>
                </c:pt>
                <c:pt idx="55">
                  <c:v>0.274993896484375</c:v>
                </c:pt>
                <c:pt idx="56">
                  <c:v>0.29815673828125</c:v>
                </c:pt>
                <c:pt idx="57">
                  <c:v>0.327789306640625</c:v>
                </c:pt>
                <c:pt idx="58">
                  <c:v>0.356094360351563</c:v>
                </c:pt>
                <c:pt idx="59">
                  <c:v>0.384658813476563</c:v>
                </c:pt>
                <c:pt idx="60">
                  <c:v>0.432205200195313</c:v>
                </c:pt>
                <c:pt idx="61">
                  <c:v>0.46124267578125</c:v>
                </c:pt>
                <c:pt idx="62">
                  <c:v>0.52256774902343806</c:v>
                </c:pt>
                <c:pt idx="63">
                  <c:v>0.55006408691406306</c:v>
                </c:pt>
                <c:pt idx="64">
                  <c:v>0.61299133300781306</c:v>
                </c:pt>
                <c:pt idx="65">
                  <c:v>0.63328552246093806</c:v>
                </c:pt>
                <c:pt idx="66">
                  <c:v>0.7027587890625</c:v>
                </c:pt>
                <c:pt idx="67">
                  <c:v>0.70411682128906306</c:v>
                </c:pt>
                <c:pt idx="68">
                  <c:v>0.770904541015625</c:v>
                </c:pt>
                <c:pt idx="69">
                  <c:v>0.748321533203125</c:v>
                </c:pt>
                <c:pt idx="70">
                  <c:v>0.806243896484375</c:v>
                </c:pt>
                <c:pt idx="71">
                  <c:v>0.768890380859375</c:v>
                </c:pt>
                <c:pt idx="72">
                  <c:v>0.82331848144531306</c:v>
                </c:pt>
                <c:pt idx="73">
                  <c:v>0.775299072265625</c:v>
                </c:pt>
                <c:pt idx="74">
                  <c:v>0.81877136230468806</c:v>
                </c:pt>
                <c:pt idx="75">
                  <c:v>0.75065612792968806</c:v>
                </c:pt>
                <c:pt idx="76">
                  <c:v>0.75523376464843806</c:v>
                </c:pt>
                <c:pt idx="77">
                  <c:v>0.65989685058593806</c:v>
                </c:pt>
                <c:pt idx="78">
                  <c:v>0.6177978515625</c:v>
                </c:pt>
                <c:pt idx="79">
                  <c:v>0.513458251953125</c:v>
                </c:pt>
                <c:pt idx="80">
                  <c:v>0.454086303710938</c:v>
                </c:pt>
                <c:pt idx="81">
                  <c:v>0.3743896484375</c:v>
                </c:pt>
                <c:pt idx="82">
                  <c:v>0.334854125976563</c:v>
                </c:pt>
                <c:pt idx="83">
                  <c:v>0.293121337890625</c:v>
                </c:pt>
                <c:pt idx="84">
                  <c:v>0.28216552734375</c:v>
                </c:pt>
                <c:pt idx="85">
                  <c:v>0.26947021484375</c:v>
                </c:pt>
                <c:pt idx="86">
                  <c:v>0.279052734375</c:v>
                </c:pt>
                <c:pt idx="87">
                  <c:v>0.280776977539063</c:v>
                </c:pt>
                <c:pt idx="88">
                  <c:v>0.30120849609375</c:v>
                </c:pt>
                <c:pt idx="89">
                  <c:v>0.310028076171875</c:v>
                </c:pt>
                <c:pt idx="90">
                  <c:v>0.336135864257813</c:v>
                </c:pt>
                <c:pt idx="91">
                  <c:v>0.346633911132813</c:v>
                </c:pt>
                <c:pt idx="92">
                  <c:v>0.376419067382813</c:v>
                </c:pt>
                <c:pt idx="93">
                  <c:v>0.38238525390625</c:v>
                </c:pt>
                <c:pt idx="94">
                  <c:v>0.406524658203125</c:v>
                </c:pt>
                <c:pt idx="95">
                  <c:v>0.407791137695313</c:v>
                </c:pt>
                <c:pt idx="96">
                  <c:v>0.431289672851563</c:v>
                </c:pt>
                <c:pt idx="97">
                  <c:v>0.434173583984375</c:v>
                </c:pt>
                <c:pt idx="98">
                  <c:v>0.461517333984375</c:v>
                </c:pt>
                <c:pt idx="99">
                  <c:v>0.45745849609375</c:v>
                </c:pt>
                <c:pt idx="100">
                  <c:v>0.4893798828125</c:v>
                </c:pt>
                <c:pt idx="101">
                  <c:v>0.481353759765625</c:v>
                </c:pt>
                <c:pt idx="102">
                  <c:v>0.5008544921875</c:v>
                </c:pt>
                <c:pt idx="103">
                  <c:v>0.481369018554688</c:v>
                </c:pt>
                <c:pt idx="104">
                  <c:v>0.476974487304688</c:v>
                </c:pt>
                <c:pt idx="105">
                  <c:v>0.443222045898438</c:v>
                </c:pt>
                <c:pt idx="106">
                  <c:v>0.432907104492188</c:v>
                </c:pt>
                <c:pt idx="107">
                  <c:v>0.400741577148438</c:v>
                </c:pt>
                <c:pt idx="108">
                  <c:v>0.395950317382813</c:v>
                </c:pt>
                <c:pt idx="109">
                  <c:v>0.371475219726563</c:v>
                </c:pt>
                <c:pt idx="110">
                  <c:v>0.362655639648438</c:v>
                </c:pt>
                <c:pt idx="111">
                  <c:v>0.332916259765625</c:v>
                </c:pt>
                <c:pt idx="112">
                  <c:v>0.32666015625</c:v>
                </c:pt>
                <c:pt idx="113">
                  <c:v>0.288726806640625</c:v>
                </c:pt>
                <c:pt idx="114">
                  <c:v>0.260238647460938</c:v>
                </c:pt>
                <c:pt idx="115">
                  <c:v>0.2227783203125</c:v>
                </c:pt>
                <c:pt idx="116">
                  <c:v>0.197830200195313</c:v>
                </c:pt>
                <c:pt idx="117">
                  <c:v>0.17059326171875</c:v>
                </c:pt>
                <c:pt idx="118">
                  <c:v>0.14959716796875</c:v>
                </c:pt>
                <c:pt idx="119">
                  <c:v>0.126937866210938</c:v>
                </c:pt>
                <c:pt idx="120">
                  <c:v>0.110366821289063</c:v>
                </c:pt>
                <c:pt idx="121">
                  <c:v>9.7442626953125E-2</c:v>
                </c:pt>
                <c:pt idx="122" formatCode="0.00E+00">
                  <c:v>8.23516845703125E-2</c:v>
                </c:pt>
                <c:pt idx="123">
                  <c:v>6.7291259765625E-2</c:v>
                </c:pt>
                <c:pt idx="124" formatCode="0.00E+00">
                  <c:v>5.57403564453125E-2</c:v>
                </c:pt>
                <c:pt idx="125">
                  <c:v>4.0802001953125E-2</c:v>
                </c:pt>
                <c:pt idx="126" formatCode="0.00E+00">
                  <c:v>3.66058349609375E-2</c:v>
                </c:pt>
                <c:pt idx="127" formatCode="0.00E+00">
                  <c:v>2.93731689453125E-2</c:v>
                </c:pt>
                <c:pt idx="128" formatCode="0.00E+00">
                  <c:v>2.35137939453125E-2</c:v>
                </c:pt>
                <c:pt idx="129" formatCode="0.00E+00">
                  <c:v>1.85394287109375E-2</c:v>
                </c:pt>
                <c:pt idx="130" formatCode="0.00E+00">
                  <c:v>1.48773193359375E-2</c:v>
                </c:pt>
                <c:pt idx="131" formatCode="0.00E+00">
                  <c:v>1.15203857421875E-2</c:v>
                </c:pt>
                <c:pt idx="132">
                  <c:v>9.27734375E-3</c:v>
                </c:pt>
                <c:pt idx="133" formatCode="0.00E+00">
                  <c:v>7.2784423828125E-3</c:v>
                </c:pt>
                <c:pt idx="134">
                  <c:v>5.706787109375E-3</c:v>
                </c:pt>
                <c:pt idx="135" formatCode="0.00E+00">
                  <c:v>4.6844482421875E-3</c:v>
                </c:pt>
                <c:pt idx="136" formatCode="0.00E+00">
                  <c:v>3.5858154296875E-3</c:v>
                </c:pt>
                <c:pt idx="137">
                  <c:v>3.23486328125E-3</c:v>
                </c:pt>
                <c:pt idx="138">
                  <c:v>2.50244140625E-3</c:v>
                </c:pt>
                <c:pt idx="139" formatCode="0.00E+00">
                  <c:v>2.0904541015625E-3</c:v>
                </c:pt>
                <c:pt idx="140" formatCode="0.00E+00">
                  <c:v>1.8768310546875E-3</c:v>
                </c:pt>
                <c:pt idx="141" formatCode="0.00E+00">
                  <c:v>1.5716552734375E-3</c:v>
                </c:pt>
                <c:pt idx="142">
                  <c:v>1.46484375E-3</c:v>
                </c:pt>
                <c:pt idx="143">
                  <c:v>1.28173828125E-3</c:v>
                </c:pt>
                <c:pt idx="144">
                  <c:v>1.312255859375E-3</c:v>
                </c:pt>
                <c:pt idx="145" formatCode="0.00E+00">
                  <c:v>1.1138916015625E-3</c:v>
                </c:pt>
                <c:pt idx="146" formatCode="0.00E+00">
                  <c:v>1.2359619140625E-3</c:v>
                </c:pt>
                <c:pt idx="147" formatCode="0.00E+00">
                  <c:v>9.307861328125E-4</c:v>
                </c:pt>
                <c:pt idx="148" formatCode="0.00E+00">
                  <c:v>7.62939453125E-5</c:v>
                </c:pt>
                <c:pt idx="149">
                  <c:v>7.62939453125E-4</c:v>
                </c:pt>
                <c:pt idx="150">
                  <c:v>1.007080078125E-3</c:v>
                </c:pt>
                <c:pt idx="151">
                  <c:v>-3.0517578125E-5</c:v>
                </c:pt>
                <c:pt idx="152">
                  <c:v>8.23974609375E-4</c:v>
                </c:pt>
                <c:pt idx="153" formatCode="0.00E+00">
                  <c:v>6.256103515625E-4</c:v>
                </c:pt>
                <c:pt idx="154" formatCode="0.00E+00">
                  <c:v>7.781982421875E-4</c:v>
                </c:pt>
                <c:pt idx="155">
                  <c:v>9.46044921875E-4</c:v>
                </c:pt>
                <c:pt idx="156">
                  <c:v>9.765625E-4</c:v>
                </c:pt>
                <c:pt idx="157" formatCode="0.00E+00">
                  <c:v>9.002685546875E-4</c:v>
                </c:pt>
                <c:pt idx="158">
                  <c:v>7.62939453125E-4</c:v>
                </c:pt>
                <c:pt idx="159" formatCode="0.00E+00">
                  <c:v>1.0528564453125E-3</c:v>
                </c:pt>
                <c:pt idx="160" formatCode="0.00E+00">
                  <c:v>9.918212890625E-4</c:v>
                </c:pt>
                <c:pt idx="161" formatCode="0.00E+00">
                  <c:v>9.918212890625E-4</c:v>
                </c:pt>
                <c:pt idx="162">
                  <c:v>8.85009765625E-4</c:v>
                </c:pt>
                <c:pt idx="163" formatCode="0.00E+00">
                  <c:v>9.613037109375E-4</c:v>
                </c:pt>
                <c:pt idx="164" formatCode="0.00E+00">
                  <c:v>9.307861328125E-4</c:v>
                </c:pt>
                <c:pt idx="165">
                  <c:v>9.765625E-4</c:v>
                </c:pt>
                <c:pt idx="166" formatCode="0.00E+00">
                  <c:v>9.002685546875E-4</c:v>
                </c:pt>
                <c:pt idx="167">
                  <c:v>9.46044921875E-4</c:v>
                </c:pt>
                <c:pt idx="168">
                  <c:v>1.03759765625E-3</c:v>
                </c:pt>
                <c:pt idx="169">
                  <c:v>1.007080078125E-3</c:v>
                </c:pt>
                <c:pt idx="170" formatCode="0.00E+00">
                  <c:v>9.307861328125E-4</c:v>
                </c:pt>
                <c:pt idx="171">
                  <c:v>1.220703125E-3</c:v>
                </c:pt>
                <c:pt idx="172">
                  <c:v>9.46044921875E-4</c:v>
                </c:pt>
                <c:pt idx="173">
                  <c:v>8.85009765625E-4</c:v>
                </c:pt>
                <c:pt idx="174">
                  <c:v>1.03759765625E-3</c:v>
                </c:pt>
                <c:pt idx="175" formatCode="0.00E+00">
                  <c:v>8.392333984375E-4</c:v>
                </c:pt>
                <c:pt idx="176">
                  <c:v>1.007080078125E-3</c:v>
                </c:pt>
                <c:pt idx="177" formatCode="0.00E+00">
                  <c:v>9.002685546875E-4</c:v>
                </c:pt>
                <c:pt idx="178" formatCode="0.00E+00">
                  <c:v>8.392333984375E-4</c:v>
                </c:pt>
                <c:pt idx="179" formatCode="0.00E+00">
                  <c:v>6.561279296875E-4</c:v>
                </c:pt>
                <c:pt idx="180">
                  <c:v>6.7138671875E-4</c:v>
                </c:pt>
                <c:pt idx="181">
                  <c:v>7.32421875E-4</c:v>
                </c:pt>
                <c:pt idx="182">
                  <c:v>7.01904296875E-4</c:v>
                </c:pt>
                <c:pt idx="183">
                  <c:v>4.57763671875E-4</c:v>
                </c:pt>
                <c:pt idx="184">
                  <c:v>7.32421875E-4</c:v>
                </c:pt>
                <c:pt idx="185">
                  <c:v>7.9345703125E-4</c:v>
                </c:pt>
                <c:pt idx="186">
                  <c:v>6.103515625E-4</c:v>
                </c:pt>
                <c:pt idx="187">
                  <c:v>5.79833984375E-4</c:v>
                </c:pt>
                <c:pt idx="188" formatCode="0.00E+00">
                  <c:v>6.256103515625E-4</c:v>
                </c:pt>
                <c:pt idx="189">
                  <c:v>5.79833984375E-4</c:v>
                </c:pt>
                <c:pt idx="190" formatCode="0.00E+00">
                  <c:v>6.561279296875E-4</c:v>
                </c:pt>
                <c:pt idx="191">
                  <c:v>3.96728515625E-4</c:v>
                </c:pt>
                <c:pt idx="192" formatCode="0.00E+00">
                  <c:v>1.678466796875E-4</c:v>
                </c:pt>
                <c:pt idx="193" formatCode="0.00E+00">
                  <c:v>-3.509521484375E-4</c:v>
                </c:pt>
                <c:pt idx="194" formatCode="0.00E+00">
                  <c:v>-5.645751953125E-4</c:v>
                </c:pt>
                <c:pt idx="195">
                  <c:v>-6.7138671875E-4</c:v>
                </c:pt>
                <c:pt idx="196" formatCode="0.00E+00">
                  <c:v>-9.307861328125E-4</c:v>
                </c:pt>
                <c:pt idx="197">
                  <c:v>-5.18798828125E-4</c:v>
                </c:pt>
                <c:pt idx="198">
                  <c:v>0</c:v>
                </c:pt>
                <c:pt idx="199">
                  <c:v>-3.0517578125E-5</c:v>
                </c:pt>
                <c:pt idx="200">
                  <c:v>3.0517578125E-4</c:v>
                </c:pt>
                <c:pt idx="201" formatCode="0.00E+00">
                  <c:v>5.340576171875E-4</c:v>
                </c:pt>
                <c:pt idx="202" formatCode="0.00E+00">
                  <c:v>3.814697265625E-4</c:v>
                </c:pt>
                <c:pt idx="203">
                  <c:v>3.662109375E-4</c:v>
                </c:pt>
                <c:pt idx="204">
                  <c:v>-6.103515625E-5</c:v>
                </c:pt>
                <c:pt idx="205">
                  <c:v>3.0517578125E-4</c:v>
                </c:pt>
                <c:pt idx="206">
                  <c:v>3.662109375E-4</c:v>
                </c:pt>
                <c:pt idx="207">
                  <c:v>5.18798828125E-4</c:v>
                </c:pt>
                <c:pt idx="208" formatCode="0.00E+00">
                  <c:v>7.476806640625E-4</c:v>
                </c:pt>
                <c:pt idx="209" formatCode="0.00E+00">
                  <c:v>-2.899169921875E-4</c:v>
                </c:pt>
                <c:pt idx="210">
                  <c:v>3.0517578125E-4</c:v>
                </c:pt>
                <c:pt idx="211">
                  <c:v>2.13623046875E-4</c:v>
                </c:pt>
                <c:pt idx="212">
                  <c:v>3.662109375E-4</c:v>
                </c:pt>
                <c:pt idx="213" formatCode="0.00E+00">
                  <c:v>-1.52587890625E-5</c:v>
                </c:pt>
                <c:pt idx="214">
                  <c:v>4.2724609375E-4</c:v>
                </c:pt>
                <c:pt idx="215" formatCode="0.00E+00">
                  <c:v>1.373291015625E-4</c:v>
                </c:pt>
                <c:pt idx="216">
                  <c:v>4.8828125E-4</c:v>
                </c:pt>
                <c:pt idx="217" formatCode="0.00E+00">
                  <c:v>1.068115234375E-4</c:v>
                </c:pt>
                <c:pt idx="218" formatCode="0.00E+00">
                  <c:v>1.373291015625E-4</c:v>
                </c:pt>
                <c:pt idx="219" formatCode="0.00E+00">
                  <c:v>4.425048828125E-4</c:v>
                </c:pt>
                <c:pt idx="220" formatCode="0.00E+00">
                  <c:v>-4.57763671875E-5</c:v>
                </c:pt>
                <c:pt idx="221">
                  <c:v>4.2724609375E-4</c:v>
                </c:pt>
                <c:pt idx="222" formatCode="0.00E+00">
                  <c:v>1.983642578125E-4</c:v>
                </c:pt>
                <c:pt idx="223" formatCode="0.00E+00">
                  <c:v>2.593994140625E-4</c:v>
                </c:pt>
                <c:pt idx="224" formatCode="0.00E+00">
                  <c:v>4.119873046875E-4</c:v>
                </c:pt>
                <c:pt idx="225">
                  <c:v>4.8828125E-4</c:v>
                </c:pt>
                <c:pt idx="226">
                  <c:v>4.57763671875E-4</c:v>
                </c:pt>
                <c:pt idx="227" formatCode="0.00E+00">
                  <c:v>1.983642578125E-4</c:v>
                </c:pt>
                <c:pt idx="228" formatCode="0.00E+00">
                  <c:v>4.730224609375E-4</c:v>
                </c:pt>
                <c:pt idx="229" formatCode="0.00E+00">
                  <c:v>5.950927734375E-4</c:v>
                </c:pt>
                <c:pt idx="230" formatCode="0.00E+00">
                  <c:v>3.509521484375E-4</c:v>
                </c:pt>
                <c:pt idx="231" formatCode="0.00E+00">
                  <c:v>8.392333984375E-4</c:v>
                </c:pt>
                <c:pt idx="232">
                  <c:v>1.52587890625E-4</c:v>
                </c:pt>
                <c:pt idx="233" formatCode="0.00E+00">
                  <c:v>3.9520263671875E-3</c:v>
                </c:pt>
                <c:pt idx="234" formatCode="0.00E+00">
                  <c:v>2.593994140625E-4</c:v>
                </c:pt>
                <c:pt idx="235" formatCode="0.00E+00">
                  <c:v>1.5106201171875E-3</c:v>
                </c:pt>
                <c:pt idx="236">
                  <c:v>4.57763671875E-4</c:v>
                </c:pt>
                <c:pt idx="237" formatCode="0.00E+00">
                  <c:v>4.730224609375E-4</c:v>
                </c:pt>
                <c:pt idx="238">
                  <c:v>6.103515625E-4</c:v>
                </c:pt>
                <c:pt idx="239">
                  <c:v>4.2724609375E-4</c:v>
                </c:pt>
                <c:pt idx="240">
                  <c:v>6.7138671875E-4</c:v>
                </c:pt>
                <c:pt idx="241">
                  <c:v>9.1552734375E-5</c:v>
                </c:pt>
                <c:pt idx="242" formatCode="0.00E+00">
                  <c:v>3.509521484375E-4</c:v>
                </c:pt>
                <c:pt idx="243">
                  <c:v>3.0517578125E-4</c:v>
                </c:pt>
                <c:pt idx="244">
                  <c:v>3.662109375E-4</c:v>
                </c:pt>
                <c:pt idx="245">
                  <c:v>3.662109375E-4</c:v>
                </c:pt>
                <c:pt idx="246" formatCode="0.00E+00">
                  <c:v>4.57763671875E-5</c:v>
                </c:pt>
                <c:pt idx="247">
                  <c:v>8.544921875E-4</c:v>
                </c:pt>
                <c:pt idx="248">
                  <c:v>4.8828125E-4</c:v>
                </c:pt>
                <c:pt idx="249">
                  <c:v>-8.544921875E-4</c:v>
                </c:pt>
                <c:pt idx="250" formatCode="0.00E+00">
                  <c:v>4.730224609375E-4</c:v>
                </c:pt>
                <c:pt idx="251" formatCode="0.00E+00">
                  <c:v>1.3580322265625E-3</c:v>
                </c:pt>
                <c:pt idx="252" formatCode="0.00E+00">
                  <c:v>1.2359619140625E-3</c:v>
                </c:pt>
                <c:pt idx="253" formatCode="0.00E+00">
                  <c:v>1.983642578125E-4</c:v>
                </c:pt>
                <c:pt idx="254">
                  <c:v>-7.62939453125E-4</c:v>
                </c:pt>
                <c:pt idx="255" formatCode="0.00E+00">
                  <c:v>-9.002685546875E-4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A2-4E61-97F8-A06DB51B50DF}"/>
            </c:ext>
          </c:extLst>
        </c:ser>
        <c:ser>
          <c:idx val="2"/>
          <c:order val="2"/>
          <c:tx>
            <c:strRef>
              <c:f>'All New UVresults'!$D$14</c:f>
              <c:strCache>
                <c:ptCount val="1"/>
                <c:pt idx="0">
                  <c:v>6Cl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UVresults'!$D$15:$D$270</c:f>
              <c:numCache>
                <c:formatCode>General</c:formatCode>
                <c:ptCount val="256"/>
                <c:pt idx="0" formatCode="0.00E+00">
                  <c:v>6.13555908203125E-2</c:v>
                </c:pt>
                <c:pt idx="1">
                  <c:v>0.401809692382813</c:v>
                </c:pt>
                <c:pt idx="2">
                  <c:v>7.9315185546875E-2</c:v>
                </c:pt>
                <c:pt idx="3">
                  <c:v>0.66575622558593806</c:v>
                </c:pt>
                <c:pt idx="4">
                  <c:v>0.458999633789063</c:v>
                </c:pt>
                <c:pt idx="5">
                  <c:v>0.69798278808593806</c:v>
                </c:pt>
                <c:pt idx="6">
                  <c:v>0.861053466796875</c:v>
                </c:pt>
                <c:pt idx="7">
                  <c:v>0.64239501953125</c:v>
                </c:pt>
                <c:pt idx="8">
                  <c:v>0.837432861328125</c:v>
                </c:pt>
                <c:pt idx="9">
                  <c:v>0.5435791015625</c:v>
                </c:pt>
                <c:pt idx="10">
                  <c:v>0.548980712890625</c:v>
                </c:pt>
                <c:pt idx="11">
                  <c:v>0.406280517578125</c:v>
                </c:pt>
                <c:pt idx="12">
                  <c:v>0.396392822265625</c:v>
                </c:pt>
                <c:pt idx="13">
                  <c:v>0.30364990234375</c:v>
                </c:pt>
                <c:pt idx="14">
                  <c:v>0.301895141601563</c:v>
                </c:pt>
                <c:pt idx="15">
                  <c:v>0.258804321289063</c:v>
                </c:pt>
                <c:pt idx="16">
                  <c:v>0.283203125</c:v>
                </c:pt>
                <c:pt idx="17">
                  <c:v>0.266494750976563</c:v>
                </c:pt>
                <c:pt idx="18">
                  <c:v>0.294265747070313</c:v>
                </c:pt>
                <c:pt idx="19">
                  <c:v>0.28314208984375</c:v>
                </c:pt>
                <c:pt idx="20">
                  <c:v>0.296493530273438</c:v>
                </c:pt>
                <c:pt idx="21">
                  <c:v>0.277236938476563</c:v>
                </c:pt>
                <c:pt idx="22">
                  <c:v>0.290313720703125</c:v>
                </c:pt>
                <c:pt idx="23">
                  <c:v>0.290130615234375</c:v>
                </c:pt>
                <c:pt idx="24">
                  <c:v>0.315231323242188</c:v>
                </c:pt>
                <c:pt idx="25">
                  <c:v>0.325775146484375</c:v>
                </c:pt>
                <c:pt idx="26">
                  <c:v>0.363784790039063</c:v>
                </c:pt>
                <c:pt idx="27">
                  <c:v>0.37261962890625</c:v>
                </c:pt>
                <c:pt idx="28">
                  <c:v>0.416168212890625</c:v>
                </c:pt>
                <c:pt idx="29">
                  <c:v>0.421676635742188</c:v>
                </c:pt>
                <c:pt idx="30">
                  <c:v>0.459136962890625</c:v>
                </c:pt>
                <c:pt idx="31">
                  <c:v>0.43621826171875</c:v>
                </c:pt>
                <c:pt idx="32">
                  <c:v>0.446533203125</c:v>
                </c:pt>
                <c:pt idx="33">
                  <c:v>0.42388916015625</c:v>
                </c:pt>
                <c:pt idx="34">
                  <c:v>0.436935424804688</c:v>
                </c:pt>
                <c:pt idx="35">
                  <c:v>0.418716430664063</c:v>
                </c:pt>
                <c:pt idx="36">
                  <c:v>0.424636840820313</c:v>
                </c:pt>
                <c:pt idx="37">
                  <c:v>0.406234741210938</c:v>
                </c:pt>
                <c:pt idx="38">
                  <c:v>0.409927368164063</c:v>
                </c:pt>
                <c:pt idx="39">
                  <c:v>0.386154174804688</c:v>
                </c:pt>
                <c:pt idx="40">
                  <c:v>0.37701416015625</c:v>
                </c:pt>
                <c:pt idx="41">
                  <c:v>0.340667724609375</c:v>
                </c:pt>
                <c:pt idx="42">
                  <c:v>0.3310546875</c:v>
                </c:pt>
                <c:pt idx="43">
                  <c:v>0.301101684570313</c:v>
                </c:pt>
                <c:pt idx="44">
                  <c:v>0.313095092773438</c:v>
                </c:pt>
                <c:pt idx="45">
                  <c:v>0.287506103515625</c:v>
                </c:pt>
                <c:pt idx="46">
                  <c:v>0.289047241210938</c:v>
                </c:pt>
                <c:pt idx="47">
                  <c:v>0.263320922851563</c:v>
                </c:pt>
                <c:pt idx="48">
                  <c:v>0.27032470703125</c:v>
                </c:pt>
                <c:pt idx="49">
                  <c:v>0.248275756835938</c:v>
                </c:pt>
                <c:pt idx="50">
                  <c:v>0.262527465820313</c:v>
                </c:pt>
                <c:pt idx="51">
                  <c:v>0.263259887695313</c:v>
                </c:pt>
                <c:pt idx="52">
                  <c:v>0.28448486328125</c:v>
                </c:pt>
                <c:pt idx="53">
                  <c:v>0.295135498046875</c:v>
                </c:pt>
                <c:pt idx="54">
                  <c:v>0.326217651367188</c:v>
                </c:pt>
                <c:pt idx="55">
                  <c:v>0.344863891601563</c:v>
                </c:pt>
                <c:pt idx="56">
                  <c:v>0.379409790039063</c:v>
                </c:pt>
                <c:pt idx="57">
                  <c:v>0.396316528320313</c:v>
                </c:pt>
                <c:pt idx="58">
                  <c:v>0.441436767578125</c:v>
                </c:pt>
                <c:pt idx="59">
                  <c:v>0.471328735351563</c:v>
                </c:pt>
                <c:pt idx="60">
                  <c:v>0.531036376953125</c:v>
                </c:pt>
                <c:pt idx="61">
                  <c:v>0.5615234375</c:v>
                </c:pt>
                <c:pt idx="62">
                  <c:v>0.62554931640625</c:v>
                </c:pt>
                <c:pt idx="63">
                  <c:v>0.63041687011718806</c:v>
                </c:pt>
                <c:pt idx="64">
                  <c:v>0.66889953613281306</c:v>
                </c:pt>
                <c:pt idx="65">
                  <c:v>0.65364074707031306</c:v>
                </c:pt>
                <c:pt idx="66">
                  <c:v>0.69557189941406306</c:v>
                </c:pt>
                <c:pt idx="67">
                  <c:v>0.68165588378906306</c:v>
                </c:pt>
                <c:pt idx="68">
                  <c:v>0.735015869140625</c:v>
                </c:pt>
                <c:pt idx="69">
                  <c:v>0.7059326171875</c:v>
                </c:pt>
                <c:pt idx="70">
                  <c:v>0.73431396484375</c:v>
                </c:pt>
                <c:pt idx="71">
                  <c:v>0.66490173339843806</c:v>
                </c:pt>
                <c:pt idx="72">
                  <c:v>0.64952087402343806</c:v>
                </c:pt>
                <c:pt idx="73">
                  <c:v>0.56233215332031306</c:v>
                </c:pt>
                <c:pt idx="74">
                  <c:v>0.5301513671875</c:v>
                </c:pt>
                <c:pt idx="75">
                  <c:v>0.460906982421875</c:v>
                </c:pt>
                <c:pt idx="76">
                  <c:v>0.44219970703125</c:v>
                </c:pt>
                <c:pt idx="77">
                  <c:v>0.4027099609375</c:v>
                </c:pt>
                <c:pt idx="78">
                  <c:v>0.406082153320313</c:v>
                </c:pt>
                <c:pt idx="79">
                  <c:v>0.394256591796875</c:v>
                </c:pt>
                <c:pt idx="80">
                  <c:v>0.420150756835938</c:v>
                </c:pt>
                <c:pt idx="81">
                  <c:v>0.428619384765625</c:v>
                </c:pt>
                <c:pt idx="82">
                  <c:v>0.473648071289063</c:v>
                </c:pt>
                <c:pt idx="83">
                  <c:v>0.492965698242188</c:v>
                </c:pt>
                <c:pt idx="84">
                  <c:v>0.548095703125</c:v>
                </c:pt>
                <c:pt idx="85">
                  <c:v>0.562225341796875</c:v>
                </c:pt>
                <c:pt idx="86">
                  <c:v>0.61039733886718806</c:v>
                </c:pt>
                <c:pt idx="87">
                  <c:v>0.610260009765625</c:v>
                </c:pt>
                <c:pt idx="88">
                  <c:v>0.66419982910156306</c:v>
                </c:pt>
                <c:pt idx="89">
                  <c:v>0.65748596191406306</c:v>
                </c:pt>
                <c:pt idx="90">
                  <c:v>0.705413818359375</c:v>
                </c:pt>
                <c:pt idx="91">
                  <c:v>0.689849853515625</c:v>
                </c:pt>
                <c:pt idx="92">
                  <c:v>0.737457275390625</c:v>
                </c:pt>
                <c:pt idx="93">
                  <c:v>0.72129821777343806</c:v>
                </c:pt>
                <c:pt idx="94">
                  <c:v>0.76289367675781306</c:v>
                </c:pt>
                <c:pt idx="95">
                  <c:v>0.73072814941406306</c:v>
                </c:pt>
                <c:pt idx="96">
                  <c:v>0.747039794921875</c:v>
                </c:pt>
                <c:pt idx="97">
                  <c:v>0.700531005859375</c:v>
                </c:pt>
                <c:pt idx="98">
                  <c:v>0.70567321777343806</c:v>
                </c:pt>
                <c:pt idx="99">
                  <c:v>0.64219665527343806</c:v>
                </c:pt>
                <c:pt idx="100">
                  <c:v>0.61537170410156306</c:v>
                </c:pt>
                <c:pt idx="101">
                  <c:v>0.51518249511718806</c:v>
                </c:pt>
                <c:pt idx="102">
                  <c:v>0.448806762695313</c:v>
                </c:pt>
                <c:pt idx="103">
                  <c:v>0.363418579101563</c:v>
                </c:pt>
                <c:pt idx="104">
                  <c:v>0.320556640625</c:v>
                </c:pt>
                <c:pt idx="105">
                  <c:v>0.266677856445313</c:v>
                </c:pt>
                <c:pt idx="106">
                  <c:v>0.225738525390625</c:v>
                </c:pt>
                <c:pt idx="107">
                  <c:v>0.181854248046875</c:v>
                </c:pt>
                <c:pt idx="108">
                  <c:v>0.149826049804688</c:v>
                </c:pt>
                <c:pt idx="109">
                  <c:v>0.116363525390625</c:v>
                </c:pt>
                <c:pt idx="110">
                  <c:v>9.307861328125E-2</c:v>
                </c:pt>
                <c:pt idx="111">
                  <c:v>7.1136474609375E-2</c:v>
                </c:pt>
                <c:pt idx="112" formatCode="0.00E+00">
                  <c:v>5.68695068359375E-2</c:v>
                </c:pt>
                <c:pt idx="113" formatCode="0.00E+00">
                  <c:v>4.38690185546875E-2</c:v>
                </c:pt>
                <c:pt idx="114" formatCode="0.00E+00">
                  <c:v>3.51104736328125E-2</c:v>
                </c:pt>
                <c:pt idx="115">
                  <c:v>3.448486328125E-2</c:v>
                </c:pt>
                <c:pt idx="116">
                  <c:v>2.9541015625E-2</c:v>
                </c:pt>
                <c:pt idx="117" formatCode="0.00E+00">
                  <c:v>2.46429443359375E-2</c:v>
                </c:pt>
                <c:pt idx="118" formatCode="0.00E+00">
                  <c:v>2.14996337890625E-2</c:v>
                </c:pt>
                <c:pt idx="119" formatCode="0.00E+00">
                  <c:v>1.82647705078125E-2</c:v>
                </c:pt>
                <c:pt idx="120">
                  <c:v>1.1871337890625E-2</c:v>
                </c:pt>
                <c:pt idx="121" formatCode="0.00E+00">
                  <c:v>1.30767822265625E-2</c:v>
                </c:pt>
                <c:pt idx="122">
                  <c:v>1.1566162109375E-2</c:v>
                </c:pt>
                <c:pt idx="123">
                  <c:v>9.796142578125E-3</c:v>
                </c:pt>
                <c:pt idx="124">
                  <c:v>8.331298828125E-3</c:v>
                </c:pt>
                <c:pt idx="125" formatCode="0.00E+00">
                  <c:v>4.0740966796875E-3</c:v>
                </c:pt>
                <c:pt idx="126">
                  <c:v>6.011962890625E-3</c:v>
                </c:pt>
                <c:pt idx="127">
                  <c:v>4.8828125E-3</c:v>
                </c:pt>
                <c:pt idx="128">
                  <c:v>4.241943359375E-3</c:v>
                </c:pt>
                <c:pt idx="129" formatCode="0.00E+00">
                  <c:v>3.5858154296875E-3</c:v>
                </c:pt>
                <c:pt idx="130" formatCode="0.00E+00">
                  <c:v>3.0975341796875E-3</c:v>
                </c:pt>
                <c:pt idx="131" formatCode="0.00E+00">
                  <c:v>2.8839111328125E-3</c:v>
                </c:pt>
                <c:pt idx="132">
                  <c:v>2.685546875E-3</c:v>
                </c:pt>
                <c:pt idx="133">
                  <c:v>2.288818359375E-3</c:v>
                </c:pt>
                <c:pt idx="134" formatCode="0.00E+00">
                  <c:v>2.1820068359375E-3</c:v>
                </c:pt>
                <c:pt idx="135" formatCode="0.00E+00">
                  <c:v>1.8768310546875E-3</c:v>
                </c:pt>
                <c:pt idx="136" formatCode="0.00E+00">
                  <c:v>1.4495849609375E-3</c:v>
                </c:pt>
                <c:pt idx="137">
                  <c:v>1.708984375E-3</c:v>
                </c:pt>
                <c:pt idx="138">
                  <c:v>1.251220703125E-3</c:v>
                </c:pt>
                <c:pt idx="139">
                  <c:v>1.15966796875E-3</c:v>
                </c:pt>
                <c:pt idx="140" formatCode="0.00E+00">
                  <c:v>9.307861328125E-4</c:v>
                </c:pt>
                <c:pt idx="141">
                  <c:v>1.312255859375E-3</c:v>
                </c:pt>
                <c:pt idx="142" formatCode="0.00E+00">
                  <c:v>1.1749267578125E-3</c:v>
                </c:pt>
                <c:pt idx="143" formatCode="0.00E+00">
                  <c:v>1.0528564453125E-3</c:v>
                </c:pt>
                <c:pt idx="144" formatCode="0.00E+00">
                  <c:v>1.2054443359375E-3</c:v>
                </c:pt>
                <c:pt idx="145" formatCode="0.00E+00">
                  <c:v>1.1138916015625E-3</c:v>
                </c:pt>
                <c:pt idx="146" formatCode="0.00E+00">
                  <c:v>9.002685546875E-4</c:v>
                </c:pt>
                <c:pt idx="147" formatCode="0.00E+00">
                  <c:v>1.4190673828125E-3</c:v>
                </c:pt>
                <c:pt idx="148" formatCode="0.00E+00">
                  <c:v>3.1280517578125E-3</c:v>
                </c:pt>
                <c:pt idx="149">
                  <c:v>9.765625E-4</c:v>
                </c:pt>
                <c:pt idx="150">
                  <c:v>1.15966796875E-3</c:v>
                </c:pt>
                <c:pt idx="151">
                  <c:v>1.251220703125E-3</c:v>
                </c:pt>
                <c:pt idx="152" formatCode="0.00E+00">
                  <c:v>1.2054443359375E-3</c:v>
                </c:pt>
                <c:pt idx="153">
                  <c:v>1.251220703125E-3</c:v>
                </c:pt>
                <c:pt idx="154">
                  <c:v>1.3427734375E-3</c:v>
                </c:pt>
                <c:pt idx="155" formatCode="0.00E+00">
                  <c:v>1.1749267578125E-3</c:v>
                </c:pt>
                <c:pt idx="156">
                  <c:v>9.765625E-4</c:v>
                </c:pt>
                <c:pt idx="157" formatCode="0.00E+00">
                  <c:v>1.0223388671875E-3</c:v>
                </c:pt>
                <c:pt idx="158">
                  <c:v>1.40380859375E-3</c:v>
                </c:pt>
                <c:pt idx="159" formatCode="0.00E+00">
                  <c:v>1.6937255859375E-3</c:v>
                </c:pt>
                <c:pt idx="160" formatCode="0.00E+00">
                  <c:v>1.7547607421875E-3</c:v>
                </c:pt>
                <c:pt idx="161">
                  <c:v>1.708984375E-3</c:v>
                </c:pt>
                <c:pt idx="162">
                  <c:v>1.739501953125E-3</c:v>
                </c:pt>
                <c:pt idx="163" formatCode="0.00E+00">
                  <c:v>-1.52587890625E-5</c:v>
                </c:pt>
                <c:pt idx="164">
                  <c:v>1.739501953125E-3</c:v>
                </c:pt>
                <c:pt idx="165">
                  <c:v>1.617431640625E-3</c:v>
                </c:pt>
                <c:pt idx="166" formatCode="0.00E+00">
                  <c:v>2.0904541015625E-3</c:v>
                </c:pt>
                <c:pt idx="167">
                  <c:v>1.8310546875E-3</c:v>
                </c:pt>
                <c:pt idx="168">
                  <c:v>1.953125E-3</c:v>
                </c:pt>
                <c:pt idx="169">
                  <c:v>1.983642578125E-3</c:v>
                </c:pt>
                <c:pt idx="170" formatCode="0.00E+00">
                  <c:v>1.9683837890625E-3</c:v>
                </c:pt>
                <c:pt idx="171">
                  <c:v>1.861572265625E-3</c:v>
                </c:pt>
                <c:pt idx="172" formatCode="0.00E+00">
                  <c:v>1.8768310546875E-3</c:v>
                </c:pt>
                <c:pt idx="173">
                  <c:v>1.434326171875E-3</c:v>
                </c:pt>
                <c:pt idx="174">
                  <c:v>9.1552734375E-4</c:v>
                </c:pt>
                <c:pt idx="175" formatCode="0.00E+00">
                  <c:v>1.2359619140625E-3</c:v>
                </c:pt>
                <c:pt idx="176">
                  <c:v>1.77001953125E-3</c:v>
                </c:pt>
                <c:pt idx="177" formatCode="0.00E+00">
                  <c:v>1.6632080078125E-3</c:v>
                </c:pt>
                <c:pt idx="178" formatCode="0.00E+00">
                  <c:v>-7.62939453125E-5</c:v>
                </c:pt>
                <c:pt idx="179">
                  <c:v>1.52587890625E-3</c:v>
                </c:pt>
                <c:pt idx="180" formatCode="0.00E+00">
                  <c:v>1.2359619140625E-3</c:v>
                </c:pt>
                <c:pt idx="181" formatCode="0.00E+00">
                  <c:v>1.7547607421875E-3</c:v>
                </c:pt>
                <c:pt idx="182" formatCode="0.00E+00">
                  <c:v>1.6326904296875E-3</c:v>
                </c:pt>
                <c:pt idx="183">
                  <c:v>1.556396484375E-3</c:v>
                </c:pt>
                <c:pt idx="184" formatCode="0.00E+00">
                  <c:v>-7.62939453125E-5</c:v>
                </c:pt>
                <c:pt idx="185">
                  <c:v>1.861572265625E-3</c:v>
                </c:pt>
                <c:pt idx="186">
                  <c:v>1.434326171875E-3</c:v>
                </c:pt>
                <c:pt idx="187">
                  <c:v>1.617431640625E-3</c:v>
                </c:pt>
                <c:pt idx="188" formatCode="0.00E+00">
                  <c:v>1.2969970703125E-3</c:v>
                </c:pt>
                <c:pt idx="189">
                  <c:v>1.556396484375E-3</c:v>
                </c:pt>
                <c:pt idx="190">
                  <c:v>1.373291015625E-3</c:v>
                </c:pt>
                <c:pt idx="191">
                  <c:v>1.89208984375E-3</c:v>
                </c:pt>
                <c:pt idx="192" formatCode="0.00E+00">
                  <c:v>2.9449462890625E-3</c:v>
                </c:pt>
                <c:pt idx="193" formatCode="0.00E+00">
                  <c:v>3.5247802734375E-3</c:v>
                </c:pt>
                <c:pt idx="194">
                  <c:v>3.875732421875E-3</c:v>
                </c:pt>
                <c:pt idx="195">
                  <c:v>4.180908203125E-3</c:v>
                </c:pt>
                <c:pt idx="196">
                  <c:v>3.265380859375E-3</c:v>
                </c:pt>
                <c:pt idx="197">
                  <c:v>3.84521484375E-3</c:v>
                </c:pt>
                <c:pt idx="198" formatCode="0.00E+00">
                  <c:v>3.1585693359375E-3</c:v>
                </c:pt>
                <c:pt idx="199" formatCode="0.00E+00">
                  <c:v>2.2125244140625E-3</c:v>
                </c:pt>
                <c:pt idx="200" formatCode="0.00E+00">
                  <c:v>6.256103515625E-4</c:v>
                </c:pt>
                <c:pt idx="201" formatCode="0.00E+00">
                  <c:v>1.2664794921875E-3</c:v>
                </c:pt>
                <c:pt idx="202">
                  <c:v>7.32421875E-4</c:v>
                </c:pt>
                <c:pt idx="203" formatCode="0.00E+00">
                  <c:v>5.340576171875E-4</c:v>
                </c:pt>
                <c:pt idx="204">
                  <c:v>1.0986328125E-3</c:v>
                </c:pt>
                <c:pt idx="205" formatCode="0.00E+00">
                  <c:v>8.392333984375E-4</c:v>
                </c:pt>
                <c:pt idx="206">
                  <c:v>6.103515625E-4</c:v>
                </c:pt>
                <c:pt idx="207">
                  <c:v>6.103515625E-5</c:v>
                </c:pt>
                <c:pt idx="208" formatCode="0.00E+00">
                  <c:v>5.950927734375E-4</c:v>
                </c:pt>
                <c:pt idx="209">
                  <c:v>8.23974609375E-4</c:v>
                </c:pt>
                <c:pt idx="210" formatCode="0.00E+00">
                  <c:v>9.002685546875E-4</c:v>
                </c:pt>
                <c:pt idx="211">
                  <c:v>1.8310546875E-4</c:v>
                </c:pt>
                <c:pt idx="212">
                  <c:v>1.46484375E-3</c:v>
                </c:pt>
                <c:pt idx="213" formatCode="0.00E+00">
                  <c:v>4.57763671875E-5</c:v>
                </c:pt>
                <c:pt idx="214" formatCode="0.00E+00">
                  <c:v>1.5411376953125E-3</c:v>
                </c:pt>
                <c:pt idx="215">
                  <c:v>1.03759765625E-3</c:v>
                </c:pt>
                <c:pt idx="216" formatCode="0.00E+00">
                  <c:v>1.2054443359375E-3</c:v>
                </c:pt>
                <c:pt idx="217">
                  <c:v>-1.52587890625E-4</c:v>
                </c:pt>
                <c:pt idx="218" formatCode="0.00E+00">
                  <c:v>1.7547607421875E-3</c:v>
                </c:pt>
                <c:pt idx="219" formatCode="0.00E+00">
                  <c:v>2.0904541015625E-3</c:v>
                </c:pt>
                <c:pt idx="220">
                  <c:v>1.0986328125E-3</c:v>
                </c:pt>
                <c:pt idx="221" formatCode="0.00E+00">
                  <c:v>4.57763671875E-5</c:v>
                </c:pt>
                <c:pt idx="222" formatCode="0.00E+00">
                  <c:v>6.866455078125E-4</c:v>
                </c:pt>
                <c:pt idx="223">
                  <c:v>1.46484375E-3</c:v>
                </c:pt>
                <c:pt idx="224">
                  <c:v>1.007080078125E-3</c:v>
                </c:pt>
                <c:pt idx="225">
                  <c:v>1.0986328125E-3</c:v>
                </c:pt>
                <c:pt idx="226">
                  <c:v>8.23974609375E-4</c:v>
                </c:pt>
                <c:pt idx="227">
                  <c:v>7.62939453125E-4</c:v>
                </c:pt>
                <c:pt idx="228" formatCode="0.00E+00">
                  <c:v>1.2054443359375E-3</c:v>
                </c:pt>
                <c:pt idx="229">
                  <c:v>1.800537109375E-3</c:v>
                </c:pt>
                <c:pt idx="230">
                  <c:v>9.1552734375E-4</c:v>
                </c:pt>
                <c:pt idx="231">
                  <c:v>1.03759765625E-3</c:v>
                </c:pt>
                <c:pt idx="232" formatCode="0.00E+00">
                  <c:v>-3.204345703125E-4</c:v>
                </c:pt>
                <c:pt idx="233" formatCode="0.00E+00">
                  <c:v>-1.57623291015625E-2</c:v>
                </c:pt>
                <c:pt idx="234">
                  <c:v>7.01904296875E-4</c:v>
                </c:pt>
                <c:pt idx="235" formatCode="0.00E+00">
                  <c:v>1.068115234375E-4</c:v>
                </c:pt>
                <c:pt idx="236" formatCode="0.00E+00">
                  <c:v>-1.0833740234375E-3</c:v>
                </c:pt>
                <c:pt idx="237">
                  <c:v>1.678466796875E-3</c:v>
                </c:pt>
                <c:pt idx="238" formatCode="0.00E+00">
                  <c:v>1.5411376953125E-3</c:v>
                </c:pt>
                <c:pt idx="239" formatCode="0.00E+00">
                  <c:v>5.340576171875E-4</c:v>
                </c:pt>
                <c:pt idx="240" formatCode="0.00E+00">
                  <c:v>2.0599365234375E-3</c:v>
                </c:pt>
                <c:pt idx="241" formatCode="0.00E+00">
                  <c:v>1.5716552734375E-3</c:v>
                </c:pt>
                <c:pt idx="242">
                  <c:v>7.62939453125E-4</c:v>
                </c:pt>
                <c:pt idx="243" formatCode="0.00E+00">
                  <c:v>1.8768310546875E-3</c:v>
                </c:pt>
                <c:pt idx="244">
                  <c:v>7.62939453125E-4</c:v>
                </c:pt>
                <c:pt idx="245">
                  <c:v>3.265380859375E-3</c:v>
                </c:pt>
                <c:pt idx="246" formatCode="0.00E+00">
                  <c:v>-1.373291015625E-4</c:v>
                </c:pt>
                <c:pt idx="247" formatCode="0.00E+00">
                  <c:v>4.5928955078125E-3</c:v>
                </c:pt>
                <c:pt idx="248">
                  <c:v>-3.662109375E-3</c:v>
                </c:pt>
                <c:pt idx="249" formatCode="0.00E+00">
                  <c:v>2.7313232421875E-3</c:v>
                </c:pt>
                <c:pt idx="250" formatCode="0.00E+00">
                  <c:v>7.1258544921875E-3</c:v>
                </c:pt>
                <c:pt idx="251" formatCode="0.00E+00">
                  <c:v>2.0904541015625E-3</c:v>
                </c:pt>
                <c:pt idx="252" formatCode="0.00E+00">
                  <c:v>-3.2196044921875E-3</c:v>
                </c:pt>
                <c:pt idx="253" formatCode="0.00E+00">
                  <c:v>-4.1656494140625E-3</c:v>
                </c:pt>
                <c:pt idx="254">
                  <c:v>-2.3193359375E-3</c:v>
                </c:pt>
                <c:pt idx="255" formatCode="0.00E+00">
                  <c:v>2.8533935546875E-3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A2-4E61-97F8-A06DB51B50DF}"/>
            </c:ext>
          </c:extLst>
        </c:ser>
        <c:ser>
          <c:idx val="3"/>
          <c:order val="3"/>
          <c:tx>
            <c:strRef>
              <c:f>'All New UVresults'!$E$14</c:f>
              <c:strCache>
                <c:ptCount val="1"/>
                <c:pt idx="0">
                  <c:v>7Cl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UVresults'!$E$15:$E$270</c:f>
              <c:numCache>
                <c:formatCode>General</c:formatCode>
                <c:ptCount val="256"/>
                <c:pt idx="0">
                  <c:v>0.169036865234375</c:v>
                </c:pt>
                <c:pt idx="1">
                  <c:v>0.737945556640625</c:v>
                </c:pt>
                <c:pt idx="2">
                  <c:v>0.851776123046875</c:v>
                </c:pt>
                <c:pt idx="3">
                  <c:v>1.1165466308593801</c:v>
                </c:pt>
                <c:pt idx="4">
                  <c:v>1.10845947265625</c:v>
                </c:pt>
                <c:pt idx="5">
                  <c:v>1.21844482421875</c:v>
                </c:pt>
                <c:pt idx="6">
                  <c:v>1.2544250488281301</c:v>
                </c:pt>
                <c:pt idx="7">
                  <c:v>1.2070465087890601</c:v>
                </c:pt>
                <c:pt idx="8">
                  <c:v>1.4716949462890601</c:v>
                </c:pt>
                <c:pt idx="9">
                  <c:v>1.0339508056640601</c:v>
                </c:pt>
                <c:pt idx="10">
                  <c:v>1.14697265625</c:v>
                </c:pt>
                <c:pt idx="11">
                  <c:v>0.83244323730468806</c:v>
                </c:pt>
                <c:pt idx="12">
                  <c:v>0.8702392578125</c:v>
                </c:pt>
                <c:pt idx="13">
                  <c:v>0.66017150878906306</c:v>
                </c:pt>
                <c:pt idx="14">
                  <c:v>0.680877685546875</c:v>
                </c:pt>
                <c:pt idx="15">
                  <c:v>0.55174255371093806</c:v>
                </c:pt>
                <c:pt idx="16">
                  <c:v>0.58416748046875</c:v>
                </c:pt>
                <c:pt idx="17">
                  <c:v>0.50776672363281306</c:v>
                </c:pt>
                <c:pt idx="18">
                  <c:v>0.52156066894531306</c:v>
                </c:pt>
                <c:pt idx="19">
                  <c:v>0.458999633789063</c:v>
                </c:pt>
                <c:pt idx="20">
                  <c:v>0.442535400390625</c:v>
                </c:pt>
                <c:pt idx="21">
                  <c:v>0.3980712890625</c:v>
                </c:pt>
                <c:pt idx="22">
                  <c:v>0.389144897460938</c:v>
                </c:pt>
                <c:pt idx="23">
                  <c:v>0.360946655273438</c:v>
                </c:pt>
                <c:pt idx="24">
                  <c:v>0.359832763671875</c:v>
                </c:pt>
                <c:pt idx="25">
                  <c:v>0.340927124023438</c:v>
                </c:pt>
                <c:pt idx="26">
                  <c:v>0.351959228515625</c:v>
                </c:pt>
                <c:pt idx="27">
                  <c:v>0.34332275390625</c:v>
                </c:pt>
                <c:pt idx="28">
                  <c:v>0.370513916015625</c:v>
                </c:pt>
                <c:pt idx="29">
                  <c:v>0.368667602539063</c:v>
                </c:pt>
                <c:pt idx="30">
                  <c:v>0.397247314453125</c:v>
                </c:pt>
                <c:pt idx="31">
                  <c:v>0.379287719726563</c:v>
                </c:pt>
                <c:pt idx="32">
                  <c:v>0.38824462890625</c:v>
                </c:pt>
                <c:pt idx="33">
                  <c:v>0.369659423828125</c:v>
                </c:pt>
                <c:pt idx="34">
                  <c:v>0.381973266601563</c:v>
                </c:pt>
                <c:pt idx="35">
                  <c:v>0.373077392578125</c:v>
                </c:pt>
                <c:pt idx="36">
                  <c:v>0.38568115234375</c:v>
                </c:pt>
                <c:pt idx="37">
                  <c:v>0.37359619140625</c:v>
                </c:pt>
                <c:pt idx="38">
                  <c:v>0.37554931640625</c:v>
                </c:pt>
                <c:pt idx="39">
                  <c:v>0.352737426757813</c:v>
                </c:pt>
                <c:pt idx="40">
                  <c:v>0.345733642578125</c:v>
                </c:pt>
                <c:pt idx="41">
                  <c:v>0.317962646484375</c:v>
                </c:pt>
                <c:pt idx="42">
                  <c:v>0.311126708984375</c:v>
                </c:pt>
                <c:pt idx="43">
                  <c:v>0.283172607421875</c:v>
                </c:pt>
                <c:pt idx="44">
                  <c:v>0.288131713867188</c:v>
                </c:pt>
                <c:pt idx="45">
                  <c:v>0.258773803710938</c:v>
                </c:pt>
                <c:pt idx="46">
                  <c:v>0.266128540039063</c:v>
                </c:pt>
                <c:pt idx="47">
                  <c:v>0.244186401367188</c:v>
                </c:pt>
                <c:pt idx="48">
                  <c:v>0.256439208984375</c:v>
                </c:pt>
                <c:pt idx="49">
                  <c:v>0.233139038085938</c:v>
                </c:pt>
                <c:pt idx="50">
                  <c:v>0.241241455078125</c:v>
                </c:pt>
                <c:pt idx="51">
                  <c:v>0.2353515625</c:v>
                </c:pt>
                <c:pt idx="52">
                  <c:v>0.249893188476563</c:v>
                </c:pt>
                <c:pt idx="53">
                  <c:v>0.253448486328125</c:v>
                </c:pt>
                <c:pt idx="54">
                  <c:v>0.272003173828125</c:v>
                </c:pt>
                <c:pt idx="55">
                  <c:v>0.2781982421875</c:v>
                </c:pt>
                <c:pt idx="56">
                  <c:v>0.298171997070313</c:v>
                </c:pt>
                <c:pt idx="57">
                  <c:v>0.306427001953125</c:v>
                </c:pt>
                <c:pt idx="58">
                  <c:v>0.327377319335938</c:v>
                </c:pt>
                <c:pt idx="59">
                  <c:v>0.3424072265625</c:v>
                </c:pt>
                <c:pt idx="60">
                  <c:v>0.381317138671875</c:v>
                </c:pt>
                <c:pt idx="61">
                  <c:v>0.394195556640625</c:v>
                </c:pt>
                <c:pt idx="62">
                  <c:v>0.4222412109375</c:v>
                </c:pt>
                <c:pt idx="63">
                  <c:v>0.424148559570313</c:v>
                </c:pt>
                <c:pt idx="64">
                  <c:v>0.447128295898438</c:v>
                </c:pt>
                <c:pt idx="65">
                  <c:v>0.444915771484375</c:v>
                </c:pt>
                <c:pt idx="66">
                  <c:v>0.473464965820313</c:v>
                </c:pt>
                <c:pt idx="67">
                  <c:v>0.469482421875</c:v>
                </c:pt>
                <c:pt idx="68">
                  <c:v>0.4967041015625</c:v>
                </c:pt>
                <c:pt idx="69">
                  <c:v>0.475357055664063</c:v>
                </c:pt>
                <c:pt idx="70">
                  <c:v>0.479644775390625</c:v>
                </c:pt>
                <c:pt idx="71">
                  <c:v>0.432403564453125</c:v>
                </c:pt>
                <c:pt idx="72">
                  <c:v>0.410186767578125</c:v>
                </c:pt>
                <c:pt idx="73">
                  <c:v>0.3546142578125</c:v>
                </c:pt>
                <c:pt idx="74">
                  <c:v>0.328323364257813</c:v>
                </c:pt>
                <c:pt idx="75">
                  <c:v>0.287063598632813</c:v>
                </c:pt>
                <c:pt idx="76">
                  <c:v>0.275222778320313</c:v>
                </c:pt>
                <c:pt idx="77">
                  <c:v>0.255508422851563</c:v>
                </c:pt>
                <c:pt idx="78">
                  <c:v>0.260589599609375</c:v>
                </c:pt>
                <c:pt idx="79">
                  <c:v>0.256240844726563</c:v>
                </c:pt>
                <c:pt idx="80">
                  <c:v>0.275222778320313</c:v>
                </c:pt>
                <c:pt idx="81">
                  <c:v>0.2838134765625</c:v>
                </c:pt>
                <c:pt idx="82">
                  <c:v>0.314620971679688</c:v>
                </c:pt>
                <c:pt idx="83">
                  <c:v>0.330978393554688</c:v>
                </c:pt>
                <c:pt idx="84">
                  <c:v>0.371078491210938</c:v>
                </c:pt>
                <c:pt idx="85">
                  <c:v>0.392333984375</c:v>
                </c:pt>
                <c:pt idx="86">
                  <c:v>0.435791015625</c:v>
                </c:pt>
                <c:pt idx="87">
                  <c:v>0.447372436523438</c:v>
                </c:pt>
                <c:pt idx="88">
                  <c:v>0.48779296875</c:v>
                </c:pt>
                <c:pt idx="89">
                  <c:v>0.495223999023438</c:v>
                </c:pt>
                <c:pt idx="90">
                  <c:v>0.537078857421875</c:v>
                </c:pt>
                <c:pt idx="91">
                  <c:v>0.53520202636718806</c:v>
                </c:pt>
                <c:pt idx="92">
                  <c:v>0.56816101074218806</c:v>
                </c:pt>
                <c:pt idx="93">
                  <c:v>0.55876159667968806</c:v>
                </c:pt>
                <c:pt idx="94">
                  <c:v>0.59425354003906306</c:v>
                </c:pt>
                <c:pt idx="95">
                  <c:v>0.59022521972656306</c:v>
                </c:pt>
                <c:pt idx="96">
                  <c:v>0.62193298339843806</c:v>
                </c:pt>
                <c:pt idx="97">
                  <c:v>0.6033935546875</c:v>
                </c:pt>
                <c:pt idx="98">
                  <c:v>0.62413024902343806</c:v>
                </c:pt>
                <c:pt idx="99">
                  <c:v>0.60462951660156306</c:v>
                </c:pt>
                <c:pt idx="100">
                  <c:v>0.61671447753906306</c:v>
                </c:pt>
                <c:pt idx="101">
                  <c:v>0.56590270996093806</c:v>
                </c:pt>
                <c:pt idx="102">
                  <c:v>0.517486572265625</c:v>
                </c:pt>
                <c:pt idx="103">
                  <c:v>0.435348510742188</c:v>
                </c:pt>
                <c:pt idx="104">
                  <c:v>0.365142822265625</c:v>
                </c:pt>
                <c:pt idx="105">
                  <c:v>0.314804077148438</c:v>
                </c:pt>
                <c:pt idx="106">
                  <c:v>0.277313232421875</c:v>
                </c:pt>
                <c:pt idx="107">
                  <c:v>0.219711303710938</c:v>
                </c:pt>
                <c:pt idx="108">
                  <c:v>0.180709838867188</c:v>
                </c:pt>
                <c:pt idx="109">
                  <c:v>0.144912719726563</c:v>
                </c:pt>
                <c:pt idx="110">
                  <c:v>0.114837646484375</c:v>
                </c:pt>
                <c:pt idx="111">
                  <c:v>8.0352783203125E-2</c:v>
                </c:pt>
                <c:pt idx="112">
                  <c:v>6.2744140625E-2</c:v>
                </c:pt>
                <c:pt idx="113" formatCode="0.00E+00">
                  <c:v>4.70733642578125E-2</c:v>
                </c:pt>
                <c:pt idx="114" formatCode="0.00E+00">
                  <c:v>3.71246337890625E-2</c:v>
                </c:pt>
                <c:pt idx="115" formatCode="0.00E+00">
                  <c:v>3.55377197265625E-2</c:v>
                </c:pt>
                <c:pt idx="116" formatCode="0.00E+00">
                  <c:v>3.05328369140625E-2</c:v>
                </c:pt>
                <c:pt idx="117" formatCode="0.00E+00">
                  <c:v>2.55889892578125E-2</c:v>
                </c:pt>
                <c:pt idx="118">
                  <c:v>2.2369384765625E-2</c:v>
                </c:pt>
                <c:pt idx="119">
                  <c:v>1.8890380859375E-2</c:v>
                </c:pt>
                <c:pt idx="120">
                  <c:v>1.62353515625E-2</c:v>
                </c:pt>
                <c:pt idx="121" formatCode="0.00E+00">
                  <c:v>1.41143798828125E-2</c:v>
                </c:pt>
                <c:pt idx="122" formatCode="0.00E+00">
                  <c:v>1.22222900390625E-2</c:v>
                </c:pt>
                <c:pt idx="123">
                  <c:v>1.031494140625E-2</c:v>
                </c:pt>
                <c:pt idx="124" formatCode="0.00E+00">
                  <c:v>9.1705322265625E-3</c:v>
                </c:pt>
                <c:pt idx="125" formatCode="0.00E+00">
                  <c:v>7.9803466796875E-3</c:v>
                </c:pt>
                <c:pt idx="126" formatCode="0.00E+00">
                  <c:v>6.8817138671875E-3</c:v>
                </c:pt>
                <c:pt idx="127" formatCode="0.00E+00">
                  <c:v>5.9967041015625E-3</c:v>
                </c:pt>
                <c:pt idx="128" formatCode="0.00E+00">
                  <c:v>5.2947998046875E-3</c:v>
                </c:pt>
                <c:pt idx="129" formatCode="0.00E+00">
                  <c:v>4.8980712890625E-3</c:v>
                </c:pt>
                <c:pt idx="130">
                  <c:v>4.33349609375E-3</c:v>
                </c:pt>
                <c:pt idx="131">
                  <c:v>4.0283203125E-3</c:v>
                </c:pt>
                <c:pt idx="132" formatCode="0.00E+00">
                  <c:v>3.6773681640625E-3</c:v>
                </c:pt>
                <c:pt idx="133" formatCode="0.00E+00">
                  <c:v>3.4637451171875E-3</c:v>
                </c:pt>
                <c:pt idx="134">
                  <c:v>3.173828125E-3</c:v>
                </c:pt>
                <c:pt idx="135" formatCode="0.00E+00">
                  <c:v>3.0364990234375E-3</c:v>
                </c:pt>
                <c:pt idx="136" formatCode="0.00E+00">
                  <c:v>2.8228759765625E-3</c:v>
                </c:pt>
                <c:pt idx="137">
                  <c:v>2.716064453125E-3</c:v>
                </c:pt>
                <c:pt idx="138">
                  <c:v>2.44140625E-4</c:v>
                </c:pt>
                <c:pt idx="139" formatCode="0.00E+00">
                  <c:v>2.4261474609375E-3</c:v>
                </c:pt>
                <c:pt idx="140" formatCode="0.00E+00">
                  <c:v>2.6092529296875E-3</c:v>
                </c:pt>
                <c:pt idx="141" formatCode="0.00E+00">
                  <c:v>2.5482177734375E-3</c:v>
                </c:pt>
                <c:pt idx="142">
                  <c:v>2.288818359375E-3</c:v>
                </c:pt>
                <c:pt idx="143">
                  <c:v>2.3193359375E-3</c:v>
                </c:pt>
                <c:pt idx="144" formatCode="0.00E+00">
                  <c:v>2.2735595703125E-3</c:v>
                </c:pt>
                <c:pt idx="145" formatCode="0.00E+00">
                  <c:v>2.1514892578125E-3</c:v>
                </c:pt>
                <c:pt idx="146" formatCode="0.00E+00">
                  <c:v>2.1209716796875E-3</c:v>
                </c:pt>
                <c:pt idx="147" formatCode="0.00E+00">
                  <c:v>1.8768310546875E-3</c:v>
                </c:pt>
                <c:pt idx="148">
                  <c:v>1.64794921875E-3</c:v>
                </c:pt>
                <c:pt idx="149">
                  <c:v>2.105712890625E-3</c:v>
                </c:pt>
                <c:pt idx="150" formatCode="0.00E+00">
                  <c:v>1.8157958984375E-3</c:v>
                </c:pt>
                <c:pt idx="151">
                  <c:v>1.922607421875E-3</c:v>
                </c:pt>
                <c:pt idx="152">
                  <c:v>1.861572265625E-3</c:v>
                </c:pt>
                <c:pt idx="153">
                  <c:v>1.739501953125E-3</c:v>
                </c:pt>
                <c:pt idx="154" formatCode="0.00E+00">
                  <c:v>1.9073486328125E-3</c:v>
                </c:pt>
                <c:pt idx="155">
                  <c:v>1.89208984375E-3</c:v>
                </c:pt>
                <c:pt idx="156" formatCode="0.00E+00">
                  <c:v>1.9378662109375E-3</c:v>
                </c:pt>
                <c:pt idx="157" formatCode="0.00E+00">
                  <c:v>1.9378662109375E-3</c:v>
                </c:pt>
                <c:pt idx="158">
                  <c:v>1.8310546875E-3</c:v>
                </c:pt>
                <c:pt idx="159" formatCode="0.00E+00">
                  <c:v>1.9073486328125E-3</c:v>
                </c:pt>
                <c:pt idx="160" formatCode="0.00E+00">
                  <c:v>1.9378662109375E-3</c:v>
                </c:pt>
                <c:pt idx="161">
                  <c:v>1.953125E-3</c:v>
                </c:pt>
                <c:pt idx="162" formatCode="0.00E+00">
                  <c:v>1.8463134765625E-3</c:v>
                </c:pt>
                <c:pt idx="163">
                  <c:v>2.0751953125E-3</c:v>
                </c:pt>
                <c:pt idx="164" formatCode="0.00E+00">
                  <c:v>1.9378662109375E-3</c:v>
                </c:pt>
                <c:pt idx="165" formatCode="0.00E+00">
                  <c:v>1.9989013671875E-3</c:v>
                </c:pt>
                <c:pt idx="166">
                  <c:v>2.25830078125E-3</c:v>
                </c:pt>
                <c:pt idx="167" formatCode="0.00E+00">
                  <c:v>1.7547607421875E-3</c:v>
                </c:pt>
                <c:pt idx="168" formatCode="0.00E+00">
                  <c:v>2.0599365234375E-3</c:v>
                </c:pt>
                <c:pt idx="169" formatCode="0.00E+00">
                  <c:v>2.1209716796875E-3</c:v>
                </c:pt>
                <c:pt idx="170">
                  <c:v>2.044677734375E-3</c:v>
                </c:pt>
                <c:pt idx="171">
                  <c:v>1.922607421875E-3</c:v>
                </c:pt>
                <c:pt idx="172" formatCode="0.00E+00">
                  <c:v>1.7242431640625E-3</c:v>
                </c:pt>
                <c:pt idx="173" formatCode="0.00E+00">
                  <c:v>1.8157958984375E-3</c:v>
                </c:pt>
                <c:pt idx="174">
                  <c:v>1.861572265625E-3</c:v>
                </c:pt>
                <c:pt idx="175">
                  <c:v>5.79833984375E-4</c:v>
                </c:pt>
                <c:pt idx="176">
                  <c:v>1.678466796875E-3</c:v>
                </c:pt>
                <c:pt idx="177" formatCode="0.00E+00">
                  <c:v>1.6937255859375E-3</c:v>
                </c:pt>
                <c:pt idx="178" formatCode="0.00E+00">
                  <c:v>1.7852783203125E-3</c:v>
                </c:pt>
                <c:pt idx="179">
                  <c:v>1.52587890625E-3</c:v>
                </c:pt>
                <c:pt idx="180" formatCode="0.00E+00">
                  <c:v>1.7242431640625E-3</c:v>
                </c:pt>
                <c:pt idx="181">
                  <c:v>1.556396484375E-3</c:v>
                </c:pt>
                <c:pt idx="182" formatCode="0.00E+00">
                  <c:v>1.6937255859375E-3</c:v>
                </c:pt>
                <c:pt idx="183">
                  <c:v>1.678466796875E-3</c:v>
                </c:pt>
                <c:pt idx="184">
                  <c:v>1.495361328125E-3</c:v>
                </c:pt>
                <c:pt idx="185" formatCode="0.00E+00">
                  <c:v>1.5411376953125E-3</c:v>
                </c:pt>
                <c:pt idx="186" formatCode="0.00E+00">
                  <c:v>1.6021728515625E-3</c:v>
                </c:pt>
                <c:pt idx="187">
                  <c:v>1.5869140625E-3</c:v>
                </c:pt>
                <c:pt idx="188">
                  <c:v>1.434326171875E-3</c:v>
                </c:pt>
                <c:pt idx="189" formatCode="0.00E+00">
                  <c:v>1.2969970703125E-3</c:v>
                </c:pt>
                <c:pt idx="190">
                  <c:v>1.15966796875E-3</c:v>
                </c:pt>
                <c:pt idx="191" formatCode="0.00E+00">
                  <c:v>1.2054443359375E-3</c:v>
                </c:pt>
                <c:pt idx="192" formatCode="0.00E+00">
                  <c:v>9.307861328125E-4</c:v>
                </c:pt>
                <c:pt idx="193" formatCode="0.00E+00">
                  <c:v>1.373291015625E-4</c:v>
                </c:pt>
                <c:pt idx="194">
                  <c:v>8.85009765625E-4</c:v>
                </c:pt>
                <c:pt idx="195">
                  <c:v>9.1552734375E-4</c:v>
                </c:pt>
                <c:pt idx="196">
                  <c:v>1.068115234375E-3</c:v>
                </c:pt>
                <c:pt idx="197" formatCode="0.00E+00">
                  <c:v>7.781982421875E-4</c:v>
                </c:pt>
                <c:pt idx="198">
                  <c:v>9.765625E-4</c:v>
                </c:pt>
                <c:pt idx="199">
                  <c:v>8.85009765625E-4</c:v>
                </c:pt>
                <c:pt idx="200" formatCode="0.00E+00">
                  <c:v>1.1749267578125E-3</c:v>
                </c:pt>
                <c:pt idx="201" formatCode="0.00E+00">
                  <c:v>9.002685546875E-4</c:v>
                </c:pt>
                <c:pt idx="202">
                  <c:v>9.46044921875E-4</c:v>
                </c:pt>
                <c:pt idx="203">
                  <c:v>1.129150390625E-3</c:v>
                </c:pt>
                <c:pt idx="204">
                  <c:v>8.23974609375E-4</c:v>
                </c:pt>
                <c:pt idx="205">
                  <c:v>9.46044921875E-4</c:v>
                </c:pt>
                <c:pt idx="206" formatCode="0.00E+00">
                  <c:v>9.307861328125E-4</c:v>
                </c:pt>
                <c:pt idx="207">
                  <c:v>1.28173828125E-3</c:v>
                </c:pt>
                <c:pt idx="208">
                  <c:v>1.89208984375E-3</c:v>
                </c:pt>
                <c:pt idx="209" formatCode="0.00E+00">
                  <c:v>5.645751953125E-4</c:v>
                </c:pt>
                <c:pt idx="210" formatCode="0.00E+00">
                  <c:v>5.340576171875E-4</c:v>
                </c:pt>
                <c:pt idx="211">
                  <c:v>1.190185546875E-3</c:v>
                </c:pt>
                <c:pt idx="212">
                  <c:v>4.8828125E-4</c:v>
                </c:pt>
                <c:pt idx="213">
                  <c:v>1.708984375E-3</c:v>
                </c:pt>
                <c:pt idx="214">
                  <c:v>4.2724609375E-4</c:v>
                </c:pt>
                <c:pt idx="215">
                  <c:v>1.312255859375E-3</c:v>
                </c:pt>
                <c:pt idx="216">
                  <c:v>6.7138671875E-4</c:v>
                </c:pt>
                <c:pt idx="217" formatCode="0.00E+00">
                  <c:v>1.8463134765625E-3</c:v>
                </c:pt>
                <c:pt idx="218">
                  <c:v>1.251220703125E-3</c:v>
                </c:pt>
                <c:pt idx="219">
                  <c:v>3.0517578125E-4</c:v>
                </c:pt>
                <c:pt idx="220">
                  <c:v>1.52587890625E-4</c:v>
                </c:pt>
                <c:pt idx="221">
                  <c:v>1.373291015625E-3</c:v>
                </c:pt>
                <c:pt idx="222" formatCode="0.00E+00">
                  <c:v>1.5411376953125E-3</c:v>
                </c:pt>
                <c:pt idx="223" formatCode="0.00E+00">
                  <c:v>8.392333984375E-4</c:v>
                </c:pt>
                <c:pt idx="224" formatCode="0.00E+00">
                  <c:v>9.613037109375E-4</c:v>
                </c:pt>
                <c:pt idx="225">
                  <c:v>7.01904296875E-4</c:v>
                </c:pt>
                <c:pt idx="226">
                  <c:v>8.544921875E-4</c:v>
                </c:pt>
                <c:pt idx="227" formatCode="0.00E+00">
                  <c:v>1.4495849609375E-3</c:v>
                </c:pt>
                <c:pt idx="228" formatCode="0.00E+00">
                  <c:v>7.781982421875E-4</c:v>
                </c:pt>
                <c:pt idx="229">
                  <c:v>8.23974609375E-4</c:v>
                </c:pt>
                <c:pt idx="230" formatCode="0.00E+00">
                  <c:v>7.476806640625E-4</c:v>
                </c:pt>
                <c:pt idx="231">
                  <c:v>-7.01904296875E-4</c:v>
                </c:pt>
                <c:pt idx="232" formatCode="0.00E+00">
                  <c:v>-1.068115234375E-4</c:v>
                </c:pt>
                <c:pt idx="233">
                  <c:v>5.4931640625E-4</c:v>
                </c:pt>
                <c:pt idx="234">
                  <c:v>1.46484375E-3</c:v>
                </c:pt>
                <c:pt idx="235">
                  <c:v>3.96728515625E-4</c:v>
                </c:pt>
                <c:pt idx="236" formatCode="0.00E+00">
                  <c:v>2.1820068359375E-3</c:v>
                </c:pt>
                <c:pt idx="237" formatCode="0.00E+00">
                  <c:v>9.918212890625E-4</c:v>
                </c:pt>
                <c:pt idx="238">
                  <c:v>5.79833984375E-4</c:v>
                </c:pt>
                <c:pt idx="239">
                  <c:v>1.46484375E-3</c:v>
                </c:pt>
                <c:pt idx="240" formatCode="0.00E+00">
                  <c:v>3.204345703125E-4</c:v>
                </c:pt>
                <c:pt idx="241">
                  <c:v>1.03759765625E-3</c:v>
                </c:pt>
                <c:pt idx="242">
                  <c:v>9.1552734375E-4</c:v>
                </c:pt>
                <c:pt idx="243">
                  <c:v>1.007080078125E-3</c:v>
                </c:pt>
                <c:pt idx="244" formatCode="0.00E+00">
                  <c:v>9.918212890625E-4</c:v>
                </c:pt>
                <c:pt idx="245" formatCode="0.00E+00">
                  <c:v>-7.62939453125E-5</c:v>
                </c:pt>
                <c:pt idx="246">
                  <c:v>1.251220703125E-3</c:v>
                </c:pt>
                <c:pt idx="247" formatCode="0.00E+00">
                  <c:v>-1.5716552734375E-3</c:v>
                </c:pt>
                <c:pt idx="248" formatCode="0.00E+00">
                  <c:v>1.9683837890625E-3</c:v>
                </c:pt>
                <c:pt idx="249">
                  <c:v>2.3193359375E-3</c:v>
                </c:pt>
                <c:pt idx="250" formatCode="0.00E+00">
                  <c:v>-1.6937255859375E-3</c:v>
                </c:pt>
                <c:pt idx="251">
                  <c:v>-1.190185546875E-3</c:v>
                </c:pt>
                <c:pt idx="252" formatCode="0.00E+00">
                  <c:v>1.0528564453125E-3</c:v>
                </c:pt>
                <c:pt idx="253" formatCode="0.00E+00">
                  <c:v>3.0059814453125E-3</c:v>
                </c:pt>
                <c:pt idx="254" formatCode="0.00E+00">
                  <c:v>3.8604736328125E-3</c:v>
                </c:pt>
                <c:pt idx="255">
                  <c:v>2.44140625E-4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2A2-4E61-97F8-A06DB51B50DF}"/>
            </c:ext>
          </c:extLst>
        </c:ser>
        <c:ser>
          <c:idx val="4"/>
          <c:order val="4"/>
          <c:tx>
            <c:strRef>
              <c:f>'All New UVresults'!$F$14</c:f>
              <c:strCache>
                <c:ptCount val="1"/>
                <c:pt idx="0">
                  <c:v>5F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UVresults'!$F$15:$F$270</c:f>
              <c:numCache>
                <c:formatCode>General</c:formatCode>
                <c:ptCount val="256"/>
                <c:pt idx="0">
                  <c:v>0.234115600585938</c:v>
                </c:pt>
                <c:pt idx="1">
                  <c:v>0.78721618652343806</c:v>
                </c:pt>
                <c:pt idx="2">
                  <c:v>0.88462829589843806</c:v>
                </c:pt>
                <c:pt idx="3">
                  <c:v>1.1793670654296899</c:v>
                </c:pt>
                <c:pt idx="4">
                  <c:v>1.1636047363281301</c:v>
                </c:pt>
                <c:pt idx="5">
                  <c:v>1.255615234375</c:v>
                </c:pt>
                <c:pt idx="6">
                  <c:v>1.2960968017578101</c:v>
                </c:pt>
                <c:pt idx="7">
                  <c:v>1.2219390869140601</c:v>
                </c:pt>
                <c:pt idx="8">
                  <c:v>1.5117340087890601</c:v>
                </c:pt>
                <c:pt idx="9">
                  <c:v>0.95025634765625</c:v>
                </c:pt>
                <c:pt idx="10">
                  <c:v>0.978302001953125</c:v>
                </c:pt>
                <c:pt idx="11">
                  <c:v>0.729766845703125</c:v>
                </c:pt>
                <c:pt idx="12">
                  <c:v>0.76368713378906306</c:v>
                </c:pt>
                <c:pt idx="13">
                  <c:v>0.61578369140625</c:v>
                </c:pt>
                <c:pt idx="14">
                  <c:v>0.66011047363281306</c:v>
                </c:pt>
                <c:pt idx="15">
                  <c:v>0.54548645019531306</c:v>
                </c:pt>
                <c:pt idx="16">
                  <c:v>0.573089599609375</c:v>
                </c:pt>
                <c:pt idx="17">
                  <c:v>0.489425659179688</c:v>
                </c:pt>
                <c:pt idx="18">
                  <c:v>0.493881225585938</c:v>
                </c:pt>
                <c:pt idx="19">
                  <c:v>0.425323486328125</c:v>
                </c:pt>
                <c:pt idx="20">
                  <c:v>0.418212890625</c:v>
                </c:pt>
                <c:pt idx="21">
                  <c:v>0.385360717773438</c:v>
                </c:pt>
                <c:pt idx="22">
                  <c:v>0.38482666015625</c:v>
                </c:pt>
                <c:pt idx="23">
                  <c:v>0.365585327148438</c:v>
                </c:pt>
                <c:pt idx="24">
                  <c:v>0.37847900390625</c:v>
                </c:pt>
                <c:pt idx="25">
                  <c:v>0.378143310546875</c:v>
                </c:pt>
                <c:pt idx="26">
                  <c:v>0.4134521484375</c:v>
                </c:pt>
                <c:pt idx="27">
                  <c:v>0.420074462890625</c:v>
                </c:pt>
                <c:pt idx="28">
                  <c:v>0.464462280273438</c:v>
                </c:pt>
                <c:pt idx="29">
                  <c:v>0.466110229492188</c:v>
                </c:pt>
                <c:pt idx="30">
                  <c:v>0.508056640625</c:v>
                </c:pt>
                <c:pt idx="31">
                  <c:v>0.487899780273438</c:v>
                </c:pt>
                <c:pt idx="32">
                  <c:v>0.50260925292968806</c:v>
                </c:pt>
                <c:pt idx="33">
                  <c:v>0.475067138671875</c:v>
                </c:pt>
                <c:pt idx="34">
                  <c:v>0.481521606445313</c:v>
                </c:pt>
                <c:pt idx="35">
                  <c:v>0.45208740234375</c:v>
                </c:pt>
                <c:pt idx="36">
                  <c:v>0.447265625</c:v>
                </c:pt>
                <c:pt idx="37">
                  <c:v>0.418167114257813</c:v>
                </c:pt>
                <c:pt idx="38">
                  <c:v>0.412551879882813</c:v>
                </c:pt>
                <c:pt idx="39">
                  <c:v>0.381134033203125</c:v>
                </c:pt>
                <c:pt idx="40">
                  <c:v>0.365737915039063</c:v>
                </c:pt>
                <c:pt idx="41">
                  <c:v>0.32318115234375</c:v>
                </c:pt>
                <c:pt idx="42">
                  <c:v>0.3017578125</c:v>
                </c:pt>
                <c:pt idx="43">
                  <c:v>0.264205932617188</c:v>
                </c:pt>
                <c:pt idx="44">
                  <c:v>0.251007080078125</c:v>
                </c:pt>
                <c:pt idx="45">
                  <c:v>0.222671508789063</c:v>
                </c:pt>
                <c:pt idx="46">
                  <c:v>0.22662353515625</c:v>
                </c:pt>
                <c:pt idx="47">
                  <c:v>0.192733764648438</c:v>
                </c:pt>
                <c:pt idx="48">
                  <c:v>0.189224243164063</c:v>
                </c:pt>
                <c:pt idx="49">
                  <c:v>0.17529296875</c:v>
                </c:pt>
                <c:pt idx="50">
                  <c:v>0.17535400390625</c:v>
                </c:pt>
                <c:pt idx="51">
                  <c:v>0.168899536132813</c:v>
                </c:pt>
                <c:pt idx="52">
                  <c:v>0.177978515625</c:v>
                </c:pt>
                <c:pt idx="53">
                  <c:v>0.198211669921875</c:v>
                </c:pt>
                <c:pt idx="54">
                  <c:v>0.221221923828125</c:v>
                </c:pt>
                <c:pt idx="55">
                  <c:v>0.238723754882813</c:v>
                </c:pt>
                <c:pt idx="56">
                  <c:v>0.265655517578125</c:v>
                </c:pt>
                <c:pt idx="57">
                  <c:v>0.28204345703125</c:v>
                </c:pt>
                <c:pt idx="58">
                  <c:v>0.314590454101563</c:v>
                </c:pt>
                <c:pt idx="59">
                  <c:v>0.336868286132813</c:v>
                </c:pt>
                <c:pt idx="60">
                  <c:v>0.364349365234375</c:v>
                </c:pt>
                <c:pt idx="61">
                  <c:v>0.390640258789063</c:v>
                </c:pt>
                <c:pt idx="62">
                  <c:v>0.445648193359375</c:v>
                </c:pt>
                <c:pt idx="63">
                  <c:v>0.469345092773438</c:v>
                </c:pt>
                <c:pt idx="64">
                  <c:v>0.5125732421875</c:v>
                </c:pt>
                <c:pt idx="65">
                  <c:v>0.51618957519531306</c:v>
                </c:pt>
                <c:pt idx="66">
                  <c:v>0.551177978515625</c:v>
                </c:pt>
                <c:pt idx="67">
                  <c:v>0.543212890625</c:v>
                </c:pt>
                <c:pt idx="68">
                  <c:v>0.58168029785156306</c:v>
                </c:pt>
                <c:pt idx="69">
                  <c:v>0.573760986328125</c:v>
                </c:pt>
                <c:pt idx="70">
                  <c:v>0.617279052734375</c:v>
                </c:pt>
                <c:pt idx="71">
                  <c:v>0.596343994140625</c:v>
                </c:pt>
                <c:pt idx="72">
                  <c:v>0.61956787109375</c:v>
                </c:pt>
                <c:pt idx="73">
                  <c:v>0.567840576171875</c:v>
                </c:pt>
                <c:pt idx="74">
                  <c:v>0.55485534667968806</c:v>
                </c:pt>
                <c:pt idx="75">
                  <c:v>0.482177734375</c:v>
                </c:pt>
                <c:pt idx="76">
                  <c:v>0.446640014648438</c:v>
                </c:pt>
                <c:pt idx="77">
                  <c:v>0.38104248046875</c:v>
                </c:pt>
                <c:pt idx="78">
                  <c:v>0.349334716796875</c:v>
                </c:pt>
                <c:pt idx="79">
                  <c:v>0.305221557617188</c:v>
                </c:pt>
                <c:pt idx="80">
                  <c:v>0.290374755859375</c:v>
                </c:pt>
                <c:pt idx="81">
                  <c:v>0.270339965820313</c:v>
                </c:pt>
                <c:pt idx="82">
                  <c:v>0.27581787109375</c:v>
                </c:pt>
                <c:pt idx="83">
                  <c:v>0.2760009765625</c:v>
                </c:pt>
                <c:pt idx="84">
                  <c:v>0.296737670898438</c:v>
                </c:pt>
                <c:pt idx="85">
                  <c:v>0.307327270507813</c:v>
                </c:pt>
                <c:pt idx="86">
                  <c:v>0.337982177734375</c:v>
                </c:pt>
                <c:pt idx="87">
                  <c:v>0.3519287109375</c:v>
                </c:pt>
                <c:pt idx="88">
                  <c:v>0.386856079101563</c:v>
                </c:pt>
                <c:pt idx="89">
                  <c:v>0.3983154296875</c:v>
                </c:pt>
                <c:pt idx="90">
                  <c:v>0.434478759765625</c:v>
                </c:pt>
                <c:pt idx="91">
                  <c:v>0.445510864257813</c:v>
                </c:pt>
                <c:pt idx="92">
                  <c:v>0.483566284179688</c:v>
                </c:pt>
                <c:pt idx="93">
                  <c:v>0.483489990234375</c:v>
                </c:pt>
                <c:pt idx="94">
                  <c:v>0.50932312011718806</c:v>
                </c:pt>
                <c:pt idx="95">
                  <c:v>0.503875732421875</c:v>
                </c:pt>
                <c:pt idx="96">
                  <c:v>0.52992248535156306</c:v>
                </c:pt>
                <c:pt idx="97">
                  <c:v>0.526947021484375</c:v>
                </c:pt>
                <c:pt idx="98">
                  <c:v>0.55389404296875</c:v>
                </c:pt>
                <c:pt idx="99">
                  <c:v>0.53843688964843806</c:v>
                </c:pt>
                <c:pt idx="100">
                  <c:v>0.56953430175781306</c:v>
                </c:pt>
                <c:pt idx="101">
                  <c:v>0.55485534667968806</c:v>
                </c:pt>
                <c:pt idx="102">
                  <c:v>0.57208251953125</c:v>
                </c:pt>
                <c:pt idx="103">
                  <c:v>0.5345458984375</c:v>
                </c:pt>
                <c:pt idx="104">
                  <c:v>0.498825073242188</c:v>
                </c:pt>
                <c:pt idx="105">
                  <c:v>0.432388305664063</c:v>
                </c:pt>
                <c:pt idx="106">
                  <c:v>0.389694213867188</c:v>
                </c:pt>
                <c:pt idx="107">
                  <c:v>0.328323364257813</c:v>
                </c:pt>
                <c:pt idx="108">
                  <c:v>0.307296752929688</c:v>
                </c:pt>
                <c:pt idx="109">
                  <c:v>0.26019287109375</c:v>
                </c:pt>
                <c:pt idx="110">
                  <c:v>0.219329833984375</c:v>
                </c:pt>
                <c:pt idx="111">
                  <c:v>0.171112060546875</c:v>
                </c:pt>
                <c:pt idx="112">
                  <c:v>0.13958740234375</c:v>
                </c:pt>
                <c:pt idx="113">
                  <c:v>0.108047485351563</c:v>
                </c:pt>
                <c:pt idx="114" formatCode="0.00E+00">
                  <c:v>8.74176025390625E-2</c:v>
                </c:pt>
                <c:pt idx="115">
                  <c:v>6.884765625E-2</c:v>
                </c:pt>
                <c:pt idx="116">
                  <c:v>6.341552734375E-2</c:v>
                </c:pt>
                <c:pt idx="117">
                  <c:v>5.3924560546875E-2</c:v>
                </c:pt>
                <c:pt idx="118">
                  <c:v>4.6539306640625E-2</c:v>
                </c:pt>
                <c:pt idx="119">
                  <c:v>3.863525390625E-2</c:v>
                </c:pt>
                <c:pt idx="120" formatCode="0.00E+00">
                  <c:v>2.78472900390625E-2</c:v>
                </c:pt>
                <c:pt idx="121" formatCode="0.00E+00">
                  <c:v>2.78778076171875E-2</c:v>
                </c:pt>
                <c:pt idx="122">
                  <c:v>2.3101806640625E-2</c:v>
                </c:pt>
                <c:pt idx="123" formatCode="0.00E+00">
                  <c:v>1.88140869140625E-2</c:v>
                </c:pt>
                <c:pt idx="124" formatCode="0.00E+00">
                  <c:v>1.54571533203125E-2</c:v>
                </c:pt>
                <c:pt idx="125">
                  <c:v>9.46044921875E-3</c:v>
                </c:pt>
                <c:pt idx="126" formatCode="0.00E+00">
                  <c:v>1.00555419921875E-2</c:v>
                </c:pt>
                <c:pt idx="127">
                  <c:v>8.087158203125E-3</c:v>
                </c:pt>
                <c:pt idx="128">
                  <c:v>6.561279296875E-3</c:v>
                </c:pt>
                <c:pt idx="129">
                  <c:v>5.157470703125E-3</c:v>
                </c:pt>
                <c:pt idx="130" formatCode="0.00E+00">
                  <c:v>4.0130615234375E-3</c:v>
                </c:pt>
                <c:pt idx="131">
                  <c:v>3.143310546875E-3</c:v>
                </c:pt>
                <c:pt idx="132" formatCode="0.00E+00">
                  <c:v>2.4566650390625E-3</c:v>
                </c:pt>
                <c:pt idx="133">
                  <c:v>1.708984375E-3</c:v>
                </c:pt>
                <c:pt idx="134">
                  <c:v>1.0986328125E-3</c:v>
                </c:pt>
                <c:pt idx="135" formatCode="0.00E+00">
                  <c:v>1.2664794921875E-3</c:v>
                </c:pt>
                <c:pt idx="136" formatCode="0.00E+00">
                  <c:v>1.0833740234375E-3</c:v>
                </c:pt>
                <c:pt idx="137">
                  <c:v>3.0517578125E-5</c:v>
                </c:pt>
                <c:pt idx="138" formatCode="0.00E+00">
                  <c:v>6.866455078125E-4</c:v>
                </c:pt>
                <c:pt idx="139" formatCode="0.00E+00">
                  <c:v>3.509521484375E-4</c:v>
                </c:pt>
                <c:pt idx="140" formatCode="0.00E+00">
                  <c:v>4.730224609375E-4</c:v>
                </c:pt>
                <c:pt idx="141">
                  <c:v>-5.79833984375E-4</c:v>
                </c:pt>
                <c:pt idx="142" formatCode="0.00E+00">
                  <c:v>-1.068115234375E-4</c:v>
                </c:pt>
                <c:pt idx="143" formatCode="0.00E+00">
                  <c:v>-4.57763671875E-5</c:v>
                </c:pt>
                <c:pt idx="144" formatCode="0.00E+00">
                  <c:v>-3.204345703125E-4</c:v>
                </c:pt>
                <c:pt idx="145" formatCode="0.00E+00">
                  <c:v>-5.645751953125E-4</c:v>
                </c:pt>
                <c:pt idx="146" formatCode="0.00E+00">
                  <c:v>-3.814697265625E-4</c:v>
                </c:pt>
                <c:pt idx="147">
                  <c:v>-9.765625E-4</c:v>
                </c:pt>
                <c:pt idx="148" formatCode="0.00E+00">
                  <c:v>-9.307861328125E-4</c:v>
                </c:pt>
                <c:pt idx="149" formatCode="0.00E+00">
                  <c:v>7.62939453125E-5</c:v>
                </c:pt>
                <c:pt idx="150" formatCode="0.00E+00">
                  <c:v>-7.171630859375E-4</c:v>
                </c:pt>
                <c:pt idx="151" formatCode="0.00E+00">
                  <c:v>2.593994140625E-4</c:v>
                </c:pt>
                <c:pt idx="152" formatCode="0.00E+00">
                  <c:v>-4.730224609375E-4</c:v>
                </c:pt>
                <c:pt idx="153">
                  <c:v>-8.85009765625E-4</c:v>
                </c:pt>
                <c:pt idx="154">
                  <c:v>-5.79833984375E-4</c:v>
                </c:pt>
                <c:pt idx="155">
                  <c:v>-6.7138671875E-4</c:v>
                </c:pt>
                <c:pt idx="156" formatCode="0.00E+00">
                  <c:v>-7.781982421875E-4</c:v>
                </c:pt>
                <c:pt idx="157" formatCode="0.00E+00">
                  <c:v>-4.119873046875E-4</c:v>
                </c:pt>
                <c:pt idx="158" formatCode="0.00E+00">
                  <c:v>-5.035400390625E-4</c:v>
                </c:pt>
                <c:pt idx="159">
                  <c:v>-6.103515625E-4</c:v>
                </c:pt>
                <c:pt idx="160" formatCode="0.00E+00">
                  <c:v>-7.781982421875E-4</c:v>
                </c:pt>
                <c:pt idx="161" formatCode="0.00E+00">
                  <c:v>-5.645751953125E-4</c:v>
                </c:pt>
                <c:pt idx="162">
                  <c:v>-5.79833984375E-4</c:v>
                </c:pt>
                <c:pt idx="163" formatCode="0.00E+00">
                  <c:v>-6.256103515625E-4</c:v>
                </c:pt>
                <c:pt idx="164" formatCode="0.00E+00">
                  <c:v>-6.256103515625E-4</c:v>
                </c:pt>
                <c:pt idx="165" formatCode="0.00E+00">
                  <c:v>-3.814697265625E-4</c:v>
                </c:pt>
                <c:pt idx="166" formatCode="0.00E+00">
                  <c:v>-8.087158203125E-4</c:v>
                </c:pt>
                <c:pt idx="167" formatCode="0.00E+00">
                  <c:v>-5.035400390625E-4</c:v>
                </c:pt>
                <c:pt idx="168">
                  <c:v>-7.32421875E-4</c:v>
                </c:pt>
                <c:pt idx="169">
                  <c:v>-8.85009765625E-4</c:v>
                </c:pt>
                <c:pt idx="170" formatCode="0.00E+00">
                  <c:v>-5.340576171875E-4</c:v>
                </c:pt>
                <c:pt idx="171">
                  <c:v>-9.46044921875E-4</c:v>
                </c:pt>
                <c:pt idx="172" formatCode="0.00E+00">
                  <c:v>-9.002685546875E-4</c:v>
                </c:pt>
                <c:pt idx="173">
                  <c:v>-2.44140625E-4</c:v>
                </c:pt>
                <c:pt idx="174">
                  <c:v>-1.190185546875E-3</c:v>
                </c:pt>
                <c:pt idx="175" formatCode="0.00E+00">
                  <c:v>-6.866455078125E-4</c:v>
                </c:pt>
                <c:pt idx="176">
                  <c:v>-7.9345703125E-4</c:v>
                </c:pt>
                <c:pt idx="177" formatCode="0.00E+00">
                  <c:v>-9.918212890625E-4</c:v>
                </c:pt>
                <c:pt idx="178" formatCode="0.00E+00">
                  <c:v>-8.087158203125E-4</c:v>
                </c:pt>
                <c:pt idx="179" formatCode="0.00E+00">
                  <c:v>-1.0223388671875E-3</c:v>
                </c:pt>
                <c:pt idx="180">
                  <c:v>-4.8828125E-4</c:v>
                </c:pt>
                <c:pt idx="181">
                  <c:v>-1.373291015625E-3</c:v>
                </c:pt>
                <c:pt idx="182" formatCode="0.00E+00">
                  <c:v>-8.697509765625E-4</c:v>
                </c:pt>
                <c:pt idx="183">
                  <c:v>-9.1552734375E-4</c:v>
                </c:pt>
                <c:pt idx="184" formatCode="0.00E+00">
                  <c:v>-6.866455078125E-4</c:v>
                </c:pt>
                <c:pt idx="185" formatCode="0.00E+00">
                  <c:v>-1.6021728515625E-3</c:v>
                </c:pt>
                <c:pt idx="186">
                  <c:v>-9.1552734375E-4</c:v>
                </c:pt>
                <c:pt idx="187">
                  <c:v>-1.40380859375E-3</c:v>
                </c:pt>
                <c:pt idx="188" formatCode="0.00E+00">
                  <c:v>-1.6326904296875E-3</c:v>
                </c:pt>
                <c:pt idx="189" formatCode="0.00E+00">
                  <c:v>-1.9683837890625E-3</c:v>
                </c:pt>
                <c:pt idx="190" formatCode="0.00E+00">
                  <c:v>-1.8768310546875E-3</c:v>
                </c:pt>
                <c:pt idx="191">
                  <c:v>-1.708984375E-3</c:v>
                </c:pt>
                <c:pt idx="192" formatCode="0.00E+00">
                  <c:v>-2.3956298828125E-3</c:v>
                </c:pt>
                <c:pt idx="193" formatCode="0.00E+00">
                  <c:v>-1.9683837890625E-3</c:v>
                </c:pt>
                <c:pt idx="194" formatCode="0.00E+00">
                  <c:v>-1.9683837890625E-3</c:v>
                </c:pt>
                <c:pt idx="195">
                  <c:v>-2.86865234375E-3</c:v>
                </c:pt>
                <c:pt idx="196">
                  <c:v>-1.190185546875E-3</c:v>
                </c:pt>
                <c:pt idx="197">
                  <c:v>-3.021240234375E-3</c:v>
                </c:pt>
                <c:pt idx="198" formatCode="0.00E+00">
                  <c:v>1.983642578125E-4</c:v>
                </c:pt>
                <c:pt idx="199" formatCode="0.00E+00">
                  <c:v>-1.5106201171875E-3</c:v>
                </c:pt>
                <c:pt idx="200">
                  <c:v>-9.1552734375E-4</c:v>
                </c:pt>
                <c:pt idx="201" formatCode="0.00E+00">
                  <c:v>-2.593994140625E-4</c:v>
                </c:pt>
                <c:pt idx="202" formatCode="0.00E+00">
                  <c:v>-1.0528564453125E-3</c:v>
                </c:pt>
                <c:pt idx="203" formatCode="0.00E+00">
                  <c:v>-8.697509765625E-4</c:v>
                </c:pt>
                <c:pt idx="204" formatCode="0.00E+00">
                  <c:v>-1.4495849609375E-3</c:v>
                </c:pt>
                <c:pt idx="205" formatCode="0.00E+00">
                  <c:v>-1.6326904296875E-3</c:v>
                </c:pt>
                <c:pt idx="206" formatCode="0.00E+00">
                  <c:v>-1.5411376953125E-3</c:v>
                </c:pt>
                <c:pt idx="207" formatCode="0.00E+00">
                  <c:v>-9.307861328125E-4</c:v>
                </c:pt>
                <c:pt idx="208">
                  <c:v>-1.5869140625E-3</c:v>
                </c:pt>
                <c:pt idx="209" formatCode="0.00E+00">
                  <c:v>-1.2664794921875E-3</c:v>
                </c:pt>
                <c:pt idx="210">
                  <c:v>-2.685546875E-3</c:v>
                </c:pt>
                <c:pt idx="211" formatCode="0.00E+00">
                  <c:v>-6.256103515625E-4</c:v>
                </c:pt>
                <c:pt idx="212" formatCode="0.00E+00">
                  <c:v>-2.5177001953125E-3</c:v>
                </c:pt>
                <c:pt idx="213" formatCode="0.00E+00">
                  <c:v>8.087158203125E-4</c:v>
                </c:pt>
                <c:pt idx="214">
                  <c:v>-3.0517578125E-3</c:v>
                </c:pt>
                <c:pt idx="215">
                  <c:v>-3.0517578125E-4</c:v>
                </c:pt>
                <c:pt idx="216">
                  <c:v>-3.23486328125E-3</c:v>
                </c:pt>
                <c:pt idx="217" formatCode="0.00E+00">
                  <c:v>1.7852783203125E-3</c:v>
                </c:pt>
                <c:pt idx="218">
                  <c:v>-1.068115234375E-3</c:v>
                </c:pt>
                <c:pt idx="219" formatCode="0.00E+00">
                  <c:v>-4.0740966796875E-3</c:v>
                </c:pt>
                <c:pt idx="220">
                  <c:v>-3.11279296875E-3</c:v>
                </c:pt>
                <c:pt idx="221" formatCode="0.00E+00">
                  <c:v>-1.52587890625E-5</c:v>
                </c:pt>
                <c:pt idx="222">
                  <c:v>-6.103515625E-5</c:v>
                </c:pt>
                <c:pt idx="223">
                  <c:v>-1.861572265625E-3</c:v>
                </c:pt>
                <c:pt idx="224">
                  <c:v>-9.765625E-4</c:v>
                </c:pt>
                <c:pt idx="225" formatCode="0.00E+00">
                  <c:v>-2.0904541015625E-3</c:v>
                </c:pt>
                <c:pt idx="226">
                  <c:v>-1.03759765625E-3</c:v>
                </c:pt>
                <c:pt idx="227" formatCode="0.00E+00">
                  <c:v>-5.340576171875E-4</c:v>
                </c:pt>
                <c:pt idx="228" formatCode="0.00E+00">
                  <c:v>-1.9378662109375E-3</c:v>
                </c:pt>
                <c:pt idx="229">
                  <c:v>-2.62451171875E-3</c:v>
                </c:pt>
                <c:pt idx="230" formatCode="0.00E+00">
                  <c:v>-1.1749267578125E-3</c:v>
                </c:pt>
                <c:pt idx="231" formatCode="0.00E+00">
                  <c:v>-3.9520263671875E-3</c:v>
                </c:pt>
                <c:pt idx="232">
                  <c:v>9.1552734375E-4</c:v>
                </c:pt>
                <c:pt idx="233" formatCode="0.00E+00">
                  <c:v>-3.4637451171875E-3</c:v>
                </c:pt>
                <c:pt idx="234" formatCode="0.00E+00">
                  <c:v>-1.068115234375E-4</c:v>
                </c:pt>
                <c:pt idx="235">
                  <c:v>-5.43212890625E-3</c:v>
                </c:pt>
                <c:pt idx="236">
                  <c:v>3.173828125E-3</c:v>
                </c:pt>
                <c:pt idx="237">
                  <c:v>-1.40380859375E-3</c:v>
                </c:pt>
                <c:pt idx="238">
                  <c:v>-2.99072265625E-3</c:v>
                </c:pt>
                <c:pt idx="239">
                  <c:v>3.0517578125E-4</c:v>
                </c:pt>
                <c:pt idx="240" formatCode="0.00E+00">
                  <c:v>-3.4027099609375E-3</c:v>
                </c:pt>
                <c:pt idx="241">
                  <c:v>-1.220703125E-3</c:v>
                </c:pt>
                <c:pt idx="242">
                  <c:v>-1.15966796875E-3</c:v>
                </c:pt>
                <c:pt idx="243">
                  <c:v>-1.77001953125E-3</c:v>
                </c:pt>
                <c:pt idx="244" formatCode="0.00E+00">
                  <c:v>-4.119873046875E-4</c:v>
                </c:pt>
                <c:pt idx="245" formatCode="0.00E+00">
                  <c:v>-5.5694580078125E-3</c:v>
                </c:pt>
                <c:pt idx="246" formatCode="0.00E+00">
                  <c:v>3.0670166015625E-3</c:v>
                </c:pt>
                <c:pt idx="247" formatCode="0.00E+00">
                  <c:v>-1.10321044921875E-2</c:v>
                </c:pt>
                <c:pt idx="248">
                  <c:v>5.92041015625E-3</c:v>
                </c:pt>
                <c:pt idx="249">
                  <c:v>3.35693359375E-3</c:v>
                </c:pt>
                <c:pt idx="250" formatCode="0.00E+00">
                  <c:v>-1.36566162109375E-2</c:v>
                </c:pt>
                <c:pt idx="251">
                  <c:v>-8.6669921875E-3</c:v>
                </c:pt>
                <c:pt idx="252" formatCode="0.00E+00">
                  <c:v>1.3885498046875E-3</c:v>
                </c:pt>
                <c:pt idx="253" formatCode="0.00E+00">
                  <c:v>9.6282958984375E-3</c:v>
                </c:pt>
                <c:pt idx="254">
                  <c:v>8.453369140625E-3</c:v>
                </c:pt>
                <c:pt idx="255" formatCode="0.00E+00">
                  <c:v>8.697509765625E-4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2A2-4E61-97F8-A06DB51B50DF}"/>
            </c:ext>
          </c:extLst>
        </c:ser>
        <c:ser>
          <c:idx val="5"/>
          <c:order val="5"/>
          <c:tx>
            <c:strRef>
              <c:f>'All New UVresults'!$G$14</c:f>
              <c:strCache>
                <c:ptCount val="1"/>
                <c:pt idx="0">
                  <c:v>6F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UVresults'!$G$15:$G$270</c:f>
              <c:numCache>
                <c:formatCode>General</c:formatCode>
                <c:ptCount val="256"/>
                <c:pt idx="0" formatCode="0.00E+00">
                  <c:v>4.53948974609375E-2</c:v>
                </c:pt>
                <c:pt idx="1">
                  <c:v>0.70361328125</c:v>
                </c:pt>
                <c:pt idx="2">
                  <c:v>0.80999755859375</c:v>
                </c:pt>
                <c:pt idx="3">
                  <c:v>1.0857391357421899</c:v>
                </c:pt>
                <c:pt idx="4">
                  <c:v>1.0706024169921899</c:v>
                </c:pt>
                <c:pt idx="5">
                  <c:v>1.0792236328125</c:v>
                </c:pt>
                <c:pt idx="6">
                  <c:v>1.33489990234375</c:v>
                </c:pt>
                <c:pt idx="7">
                  <c:v>0.95539855957031306</c:v>
                </c:pt>
                <c:pt idx="8">
                  <c:v>1.07879638671875</c:v>
                </c:pt>
                <c:pt idx="9">
                  <c:v>0.72126770019531306</c:v>
                </c:pt>
                <c:pt idx="10">
                  <c:v>0.67210388183593806</c:v>
                </c:pt>
                <c:pt idx="11">
                  <c:v>0.51715087890625</c:v>
                </c:pt>
                <c:pt idx="12">
                  <c:v>0.503204345703125</c:v>
                </c:pt>
                <c:pt idx="13">
                  <c:v>0.408233642578125</c:v>
                </c:pt>
                <c:pt idx="14">
                  <c:v>0.41607666015625</c:v>
                </c:pt>
                <c:pt idx="15">
                  <c:v>0.362075805664063</c:v>
                </c:pt>
                <c:pt idx="16">
                  <c:v>0.381988525390625</c:v>
                </c:pt>
                <c:pt idx="17">
                  <c:v>0.341842651367188</c:v>
                </c:pt>
                <c:pt idx="18">
                  <c:v>0.354217529296875</c:v>
                </c:pt>
                <c:pt idx="19">
                  <c:v>0.32354736328125</c:v>
                </c:pt>
                <c:pt idx="20">
                  <c:v>0.3438720703125</c:v>
                </c:pt>
                <c:pt idx="21">
                  <c:v>0.344070434570313</c:v>
                </c:pt>
                <c:pt idx="22">
                  <c:v>0.370437622070313</c:v>
                </c:pt>
                <c:pt idx="23">
                  <c:v>0.38116455078125</c:v>
                </c:pt>
                <c:pt idx="24">
                  <c:v>0.423416137695313</c:v>
                </c:pt>
                <c:pt idx="25">
                  <c:v>0.437820434570313</c:v>
                </c:pt>
                <c:pt idx="26">
                  <c:v>0.482757568359375</c:v>
                </c:pt>
                <c:pt idx="27">
                  <c:v>0.484817504882813</c:v>
                </c:pt>
                <c:pt idx="28">
                  <c:v>0.530242919921875</c:v>
                </c:pt>
                <c:pt idx="29">
                  <c:v>0.50492858886718806</c:v>
                </c:pt>
                <c:pt idx="30">
                  <c:v>0.509674072265625</c:v>
                </c:pt>
                <c:pt idx="31">
                  <c:v>0.45904541015625</c:v>
                </c:pt>
                <c:pt idx="32">
                  <c:v>0.457733154296875</c:v>
                </c:pt>
                <c:pt idx="33">
                  <c:v>0.42535400390625</c:v>
                </c:pt>
                <c:pt idx="34">
                  <c:v>0.426055908203125</c:v>
                </c:pt>
                <c:pt idx="35">
                  <c:v>0.40313720703125</c:v>
                </c:pt>
                <c:pt idx="36">
                  <c:v>0.404022216796875</c:v>
                </c:pt>
                <c:pt idx="37">
                  <c:v>0.3780517578125</c:v>
                </c:pt>
                <c:pt idx="38">
                  <c:v>0.363922119140625</c:v>
                </c:pt>
                <c:pt idx="39">
                  <c:v>0.328567504882813</c:v>
                </c:pt>
                <c:pt idx="40">
                  <c:v>0.314544677734375</c:v>
                </c:pt>
                <c:pt idx="41">
                  <c:v>0.2890625</c:v>
                </c:pt>
                <c:pt idx="42">
                  <c:v>0.286483764648438</c:v>
                </c:pt>
                <c:pt idx="43">
                  <c:v>0.265884399414063</c:v>
                </c:pt>
                <c:pt idx="44">
                  <c:v>0.265121459960938</c:v>
                </c:pt>
                <c:pt idx="45">
                  <c:v>0.246475219726563</c:v>
                </c:pt>
                <c:pt idx="46">
                  <c:v>0.265182495117188</c:v>
                </c:pt>
                <c:pt idx="47">
                  <c:v>0.244247436523438</c:v>
                </c:pt>
                <c:pt idx="48">
                  <c:v>0.263381958007813</c:v>
                </c:pt>
                <c:pt idx="49">
                  <c:v>0.265304565429688</c:v>
                </c:pt>
                <c:pt idx="50">
                  <c:v>0.295211791992188</c:v>
                </c:pt>
                <c:pt idx="51">
                  <c:v>0.310043334960938</c:v>
                </c:pt>
                <c:pt idx="52">
                  <c:v>0.349029541015625</c:v>
                </c:pt>
                <c:pt idx="53">
                  <c:v>0.368194580078125</c:v>
                </c:pt>
                <c:pt idx="54">
                  <c:v>0.409988403320313</c:v>
                </c:pt>
                <c:pt idx="55">
                  <c:v>0.431838989257813</c:v>
                </c:pt>
                <c:pt idx="56">
                  <c:v>0.48272705078125</c:v>
                </c:pt>
                <c:pt idx="57">
                  <c:v>0.507080078125</c:v>
                </c:pt>
                <c:pt idx="58">
                  <c:v>0.565460205078125</c:v>
                </c:pt>
                <c:pt idx="59">
                  <c:v>0.585906982421875</c:v>
                </c:pt>
                <c:pt idx="60">
                  <c:v>0.62712097167968806</c:v>
                </c:pt>
                <c:pt idx="61">
                  <c:v>0.6158447265625</c:v>
                </c:pt>
                <c:pt idx="62">
                  <c:v>0.647186279296875</c:v>
                </c:pt>
                <c:pt idx="63">
                  <c:v>0.62956237792968806</c:v>
                </c:pt>
                <c:pt idx="64">
                  <c:v>0.66819763183593806</c:v>
                </c:pt>
                <c:pt idx="65">
                  <c:v>0.658416748046875</c:v>
                </c:pt>
                <c:pt idx="66">
                  <c:v>0.70024108886718806</c:v>
                </c:pt>
                <c:pt idx="67">
                  <c:v>0.66203308105468806</c:v>
                </c:pt>
                <c:pt idx="68">
                  <c:v>0.66468811035156306</c:v>
                </c:pt>
                <c:pt idx="69">
                  <c:v>0.58805847167968806</c:v>
                </c:pt>
                <c:pt idx="70">
                  <c:v>0.559326171875</c:v>
                </c:pt>
                <c:pt idx="71">
                  <c:v>0.486160278320313</c:v>
                </c:pt>
                <c:pt idx="72">
                  <c:v>0.468490600585938</c:v>
                </c:pt>
                <c:pt idx="73">
                  <c:v>0.427871704101563</c:v>
                </c:pt>
                <c:pt idx="74">
                  <c:v>0.436019897460938</c:v>
                </c:pt>
                <c:pt idx="75">
                  <c:v>0.423812866210938</c:v>
                </c:pt>
                <c:pt idx="76">
                  <c:v>0.458358764648438</c:v>
                </c:pt>
                <c:pt idx="77">
                  <c:v>0.468429565429688</c:v>
                </c:pt>
                <c:pt idx="78">
                  <c:v>0.527679443359375</c:v>
                </c:pt>
                <c:pt idx="79">
                  <c:v>0.547576904296875</c:v>
                </c:pt>
                <c:pt idx="80">
                  <c:v>0.62394714355468806</c:v>
                </c:pt>
                <c:pt idx="81">
                  <c:v>0.6435546875</c:v>
                </c:pt>
                <c:pt idx="82">
                  <c:v>0.71702575683593806</c:v>
                </c:pt>
                <c:pt idx="83">
                  <c:v>0.70579528808593806</c:v>
                </c:pt>
                <c:pt idx="84">
                  <c:v>0.76025390625</c:v>
                </c:pt>
                <c:pt idx="85">
                  <c:v>0.74363708496093806</c:v>
                </c:pt>
                <c:pt idx="86">
                  <c:v>0.80320739746093806</c:v>
                </c:pt>
                <c:pt idx="87">
                  <c:v>0.78300476074218806</c:v>
                </c:pt>
                <c:pt idx="88">
                  <c:v>0.85218811035156306</c:v>
                </c:pt>
                <c:pt idx="89">
                  <c:v>0.82574462890625</c:v>
                </c:pt>
                <c:pt idx="90">
                  <c:v>0.89869689941406306</c:v>
                </c:pt>
                <c:pt idx="91">
                  <c:v>0.85882568359375</c:v>
                </c:pt>
                <c:pt idx="92">
                  <c:v>0.88751220703125</c:v>
                </c:pt>
                <c:pt idx="93">
                  <c:v>0.798858642578125</c:v>
                </c:pt>
                <c:pt idx="94">
                  <c:v>0.784515380859375</c:v>
                </c:pt>
                <c:pt idx="95">
                  <c:v>0.69964599609375</c:v>
                </c:pt>
                <c:pt idx="96">
                  <c:v>0.65611267089843806</c:v>
                </c:pt>
                <c:pt idx="97">
                  <c:v>0.54429626464843806</c:v>
                </c:pt>
                <c:pt idx="98">
                  <c:v>0.454498291015625</c:v>
                </c:pt>
                <c:pt idx="99">
                  <c:v>0.345016479492188</c:v>
                </c:pt>
                <c:pt idx="100">
                  <c:v>0.272125244140625</c:v>
                </c:pt>
                <c:pt idx="101">
                  <c:v>0.21563720703125</c:v>
                </c:pt>
                <c:pt idx="102">
                  <c:v>0.167388916015625</c:v>
                </c:pt>
                <c:pt idx="103">
                  <c:v>0.132949829101563</c:v>
                </c:pt>
                <c:pt idx="104">
                  <c:v>9.80224609375E-2</c:v>
                </c:pt>
                <c:pt idx="105">
                  <c:v>6.9427490234375E-2</c:v>
                </c:pt>
                <c:pt idx="106" formatCode="0.00E+00">
                  <c:v>5.61065673828125E-2</c:v>
                </c:pt>
                <c:pt idx="107">
                  <c:v>3.448486328125E-2</c:v>
                </c:pt>
                <c:pt idx="108">
                  <c:v>2.9815673828125E-2</c:v>
                </c:pt>
                <c:pt idx="109" formatCode="0.00E+00">
                  <c:v>2.07977294921875E-2</c:v>
                </c:pt>
                <c:pt idx="110">
                  <c:v>1.422119140625E-2</c:v>
                </c:pt>
                <c:pt idx="111">
                  <c:v>1.1474609375E-2</c:v>
                </c:pt>
                <c:pt idx="112">
                  <c:v>7.99560546875E-3</c:v>
                </c:pt>
                <c:pt idx="113" formatCode="0.00E+00">
                  <c:v>5.4779052734375E-3</c:v>
                </c:pt>
                <c:pt idx="114">
                  <c:v>4.119873046875E-3</c:v>
                </c:pt>
                <c:pt idx="115">
                  <c:v>3.936767578125E-3</c:v>
                </c:pt>
                <c:pt idx="116" formatCode="0.00E+00">
                  <c:v>3.9215087890625E-3</c:v>
                </c:pt>
                <c:pt idx="117" formatCode="0.00E+00">
                  <c:v>1.0528564453125E-3</c:v>
                </c:pt>
                <c:pt idx="118" formatCode="0.00E+00">
                  <c:v>-4.119873046875E-4</c:v>
                </c:pt>
                <c:pt idx="119">
                  <c:v>-1.52587890625E-4</c:v>
                </c:pt>
                <c:pt idx="120">
                  <c:v>1.8310546875E-3</c:v>
                </c:pt>
                <c:pt idx="121">
                  <c:v>-2.838134765625E-3</c:v>
                </c:pt>
                <c:pt idx="122" formatCode="0.00E+00">
                  <c:v>-1.1444091796875E-3</c:v>
                </c:pt>
                <c:pt idx="123" formatCode="0.00E+00">
                  <c:v>-1.4495849609375E-3</c:v>
                </c:pt>
                <c:pt idx="124" formatCode="0.00E+00">
                  <c:v>-1.8768310546875E-3</c:v>
                </c:pt>
                <c:pt idx="125" formatCode="0.00E+00">
                  <c:v>-8.697509765625E-4</c:v>
                </c:pt>
                <c:pt idx="126">
                  <c:v>-2.166748046875E-3</c:v>
                </c:pt>
                <c:pt idx="127">
                  <c:v>-2.50244140625E-3</c:v>
                </c:pt>
                <c:pt idx="128" formatCode="0.00E+00">
                  <c:v>-3.0975341796875E-3</c:v>
                </c:pt>
                <c:pt idx="129">
                  <c:v>-3.875732421875E-3</c:v>
                </c:pt>
                <c:pt idx="130" formatCode="0.00E+00">
                  <c:v>-4.1351318359375E-3</c:v>
                </c:pt>
                <c:pt idx="131" formatCode="0.00E+00">
                  <c:v>-4.4403076171875E-3</c:v>
                </c:pt>
                <c:pt idx="132" formatCode="0.00E+00">
                  <c:v>-4.3792724609375E-3</c:v>
                </c:pt>
                <c:pt idx="133">
                  <c:v>-3.90625E-3</c:v>
                </c:pt>
                <c:pt idx="134" formatCode="0.00E+00">
                  <c:v>-2.5177001953125E-3</c:v>
                </c:pt>
                <c:pt idx="135" formatCode="0.00E+00">
                  <c:v>-3.4637451171875E-3</c:v>
                </c:pt>
                <c:pt idx="136">
                  <c:v>-4.39453125E-3</c:v>
                </c:pt>
                <c:pt idx="137" formatCode="0.00E+00">
                  <c:v>-1.2359619140625E-3</c:v>
                </c:pt>
                <c:pt idx="138">
                  <c:v>-3.173828125E-3</c:v>
                </c:pt>
                <c:pt idx="139" formatCode="0.00E+00">
                  <c:v>-3.2806396484375E-3</c:v>
                </c:pt>
                <c:pt idx="140">
                  <c:v>-5.79833984375E-3</c:v>
                </c:pt>
                <c:pt idx="141" formatCode="0.00E+00">
                  <c:v>-2.8228759765625E-3</c:v>
                </c:pt>
                <c:pt idx="142" formatCode="0.00E+00">
                  <c:v>-3.1890869140625E-3</c:v>
                </c:pt>
                <c:pt idx="143" formatCode="0.00E+00">
                  <c:v>-3.3416748046875E-3</c:v>
                </c:pt>
                <c:pt idx="144">
                  <c:v>-3.448486328125E-3</c:v>
                </c:pt>
                <c:pt idx="145" formatCode="0.00E+00">
                  <c:v>-2.3040771484375E-3</c:v>
                </c:pt>
                <c:pt idx="146">
                  <c:v>-2.9296875E-3</c:v>
                </c:pt>
                <c:pt idx="147" formatCode="0.00E+00">
                  <c:v>-1.4495849609375E-3</c:v>
                </c:pt>
                <c:pt idx="148">
                  <c:v>9.1552734375E-5</c:v>
                </c:pt>
                <c:pt idx="149" formatCode="0.00E+00">
                  <c:v>-4.0740966796875E-3</c:v>
                </c:pt>
                <c:pt idx="150" formatCode="0.00E+00">
                  <c:v>-2.8839111328125E-3</c:v>
                </c:pt>
                <c:pt idx="151" formatCode="0.00E+00">
                  <c:v>-3.0364990234375E-3</c:v>
                </c:pt>
                <c:pt idx="152">
                  <c:v>-3.448486328125E-3</c:v>
                </c:pt>
                <c:pt idx="153" formatCode="0.00E+00">
                  <c:v>-6.256103515625E-4</c:v>
                </c:pt>
                <c:pt idx="154" formatCode="0.00E+00">
                  <c:v>-2.7618408203125E-3</c:v>
                </c:pt>
                <c:pt idx="155" formatCode="0.00E+00">
                  <c:v>-3.0364990234375E-3</c:v>
                </c:pt>
                <c:pt idx="156" formatCode="0.00E+00">
                  <c:v>-1.8157958984375E-3</c:v>
                </c:pt>
                <c:pt idx="157">
                  <c:v>-3.143310546875E-3</c:v>
                </c:pt>
                <c:pt idx="158" formatCode="0.00E+00">
                  <c:v>-3.7078857421875E-3</c:v>
                </c:pt>
                <c:pt idx="159">
                  <c:v>-3.265380859375E-3</c:v>
                </c:pt>
                <c:pt idx="160">
                  <c:v>-2.044677734375E-3</c:v>
                </c:pt>
                <c:pt idx="161" formatCode="0.00E+00">
                  <c:v>-2.9144287109375E-3</c:v>
                </c:pt>
                <c:pt idx="162" formatCode="0.00E+00">
                  <c:v>-4.0130615234375E-3</c:v>
                </c:pt>
                <c:pt idx="163" formatCode="0.00E+00">
                  <c:v>-3.3721923828125E-3</c:v>
                </c:pt>
                <c:pt idx="164" formatCode="0.00E+00">
                  <c:v>-2.8228759765625E-3</c:v>
                </c:pt>
                <c:pt idx="165">
                  <c:v>-4.180908203125E-3</c:v>
                </c:pt>
                <c:pt idx="166" formatCode="0.00E+00">
                  <c:v>-4.1656494140625E-3</c:v>
                </c:pt>
                <c:pt idx="167" formatCode="0.00E+00">
                  <c:v>-3.5858154296875E-3</c:v>
                </c:pt>
                <c:pt idx="168">
                  <c:v>-3.021240234375E-3</c:v>
                </c:pt>
                <c:pt idx="169" formatCode="0.00E+00">
                  <c:v>-2.7923583984375E-3</c:v>
                </c:pt>
                <c:pt idx="170" formatCode="0.00E+00">
                  <c:v>-3.8299560546875E-3</c:v>
                </c:pt>
                <c:pt idx="171">
                  <c:v>-1.800537109375E-3</c:v>
                </c:pt>
                <c:pt idx="172">
                  <c:v>-1.922607421875E-3</c:v>
                </c:pt>
                <c:pt idx="173">
                  <c:v>-3.631591796875E-3</c:v>
                </c:pt>
                <c:pt idx="174" formatCode="0.00E+00">
                  <c:v>-8.392333984375E-4</c:v>
                </c:pt>
                <c:pt idx="175" formatCode="0.00E+00">
                  <c:v>-2.5482177734375E-3</c:v>
                </c:pt>
                <c:pt idx="176" formatCode="0.00E+00">
                  <c:v>-1.5106201171875E-3</c:v>
                </c:pt>
                <c:pt idx="177">
                  <c:v>-2.105712890625E-3</c:v>
                </c:pt>
                <c:pt idx="178" formatCode="0.00E+00">
                  <c:v>-2.2735595703125E-3</c:v>
                </c:pt>
                <c:pt idx="179">
                  <c:v>-2.25830078125E-3</c:v>
                </c:pt>
                <c:pt idx="180">
                  <c:v>-3.570556640625E-3</c:v>
                </c:pt>
                <c:pt idx="181" formatCode="0.00E+00">
                  <c:v>-1.6021728515625E-3</c:v>
                </c:pt>
                <c:pt idx="182" formatCode="0.00E+00">
                  <c:v>-3.0364990234375E-3</c:v>
                </c:pt>
                <c:pt idx="183">
                  <c:v>-3.082275390625E-3</c:v>
                </c:pt>
                <c:pt idx="184">
                  <c:v>-3.90625E-3</c:v>
                </c:pt>
                <c:pt idx="185">
                  <c:v>-8.544921875E-4</c:v>
                </c:pt>
                <c:pt idx="186">
                  <c:v>-3.662109375E-3</c:v>
                </c:pt>
                <c:pt idx="187">
                  <c:v>-2.5634765625E-3</c:v>
                </c:pt>
                <c:pt idx="188">
                  <c:v>-1.556396484375E-3</c:v>
                </c:pt>
                <c:pt idx="189">
                  <c:v>7.01904296875E-4</c:v>
                </c:pt>
                <c:pt idx="190" formatCode="0.00E+00">
                  <c:v>1.373291015625E-4</c:v>
                </c:pt>
                <c:pt idx="191">
                  <c:v>-1.129150390625E-3</c:v>
                </c:pt>
                <c:pt idx="192">
                  <c:v>-4.2724609375E-4</c:v>
                </c:pt>
                <c:pt idx="193" formatCode="0.00E+00">
                  <c:v>-1.4495849609375E-3</c:v>
                </c:pt>
                <c:pt idx="194">
                  <c:v>-3.0517578125E-3</c:v>
                </c:pt>
                <c:pt idx="195" formatCode="0.00E+00">
                  <c:v>4.425048828125E-4</c:v>
                </c:pt>
                <c:pt idx="196">
                  <c:v>-5.9814453125E-3</c:v>
                </c:pt>
                <c:pt idx="197" formatCode="0.00E+00">
                  <c:v>2.288818359375E-4</c:v>
                </c:pt>
                <c:pt idx="198" formatCode="0.00E+00">
                  <c:v>-4.1351318359375E-3</c:v>
                </c:pt>
                <c:pt idx="199">
                  <c:v>-4.241943359375E-3</c:v>
                </c:pt>
                <c:pt idx="200" formatCode="0.00E+00">
                  <c:v>-4.8065185546875E-3</c:v>
                </c:pt>
                <c:pt idx="201">
                  <c:v>-3.0517578125E-5</c:v>
                </c:pt>
                <c:pt idx="202">
                  <c:v>-4.302978515625E-3</c:v>
                </c:pt>
                <c:pt idx="203">
                  <c:v>-4.730224609375E-3</c:v>
                </c:pt>
                <c:pt idx="204">
                  <c:v>-8.544921875E-4</c:v>
                </c:pt>
                <c:pt idx="205">
                  <c:v>-2.777099609375E-3</c:v>
                </c:pt>
                <c:pt idx="206">
                  <c:v>-3.0517578125E-3</c:v>
                </c:pt>
                <c:pt idx="207">
                  <c:v>-5.035400390625E-3</c:v>
                </c:pt>
                <c:pt idx="208" formatCode="0.00E+00">
                  <c:v>-3.6163330078125E-3</c:v>
                </c:pt>
                <c:pt idx="209" formatCode="0.00E+00">
                  <c:v>-3.6773681640625E-3</c:v>
                </c:pt>
                <c:pt idx="210" formatCode="0.00E+00">
                  <c:v>-1.2359619140625E-3</c:v>
                </c:pt>
                <c:pt idx="211">
                  <c:v>-4.425048828125E-3</c:v>
                </c:pt>
                <c:pt idx="212" formatCode="0.00E+00">
                  <c:v>-7.781982421875E-4</c:v>
                </c:pt>
                <c:pt idx="213">
                  <c:v>-6.500244140625E-3</c:v>
                </c:pt>
                <c:pt idx="214" formatCode="0.00E+00">
                  <c:v>-3.5552978515625E-3</c:v>
                </c:pt>
                <c:pt idx="215" formatCode="0.00E+00">
                  <c:v>-2.7618408203125E-3</c:v>
                </c:pt>
                <c:pt idx="216">
                  <c:v>-1.861572265625E-3</c:v>
                </c:pt>
                <c:pt idx="217" formatCode="0.00E+00">
                  <c:v>-6.0882568359375E-3</c:v>
                </c:pt>
                <c:pt idx="218">
                  <c:v>-2.38037109375E-3</c:v>
                </c:pt>
                <c:pt idx="219">
                  <c:v>-1.129150390625E-3</c:v>
                </c:pt>
                <c:pt idx="220">
                  <c:v>-5.18798828125E-3</c:v>
                </c:pt>
                <c:pt idx="221">
                  <c:v>-7.080078125E-3</c:v>
                </c:pt>
                <c:pt idx="222" formatCode="0.00E+00">
                  <c:v>-4.5013427734375E-3</c:v>
                </c:pt>
                <c:pt idx="223" formatCode="0.00E+00">
                  <c:v>-1.3885498046875E-3</c:v>
                </c:pt>
                <c:pt idx="224">
                  <c:v>-3.814697265625E-3</c:v>
                </c:pt>
                <c:pt idx="225">
                  <c:v>-4.119873046875E-3</c:v>
                </c:pt>
                <c:pt idx="226" formatCode="0.00E+00">
                  <c:v>-5.6610107421875E-3</c:v>
                </c:pt>
                <c:pt idx="227">
                  <c:v>-3.662109375E-3</c:v>
                </c:pt>
                <c:pt idx="228" formatCode="0.00E+00">
                  <c:v>-3.5552978515625E-3</c:v>
                </c:pt>
                <c:pt idx="229">
                  <c:v>2.227783203125E-3</c:v>
                </c:pt>
                <c:pt idx="230">
                  <c:v>-5.950927734375E-3</c:v>
                </c:pt>
                <c:pt idx="231" formatCode="0.00E+00">
                  <c:v>-3.5552978515625E-3</c:v>
                </c:pt>
                <c:pt idx="232" formatCode="0.00E+00">
                  <c:v>-3.7078857421875E-3</c:v>
                </c:pt>
                <c:pt idx="233" formatCode="0.00E+00">
                  <c:v>6.7291259765625E-3</c:v>
                </c:pt>
                <c:pt idx="234">
                  <c:v>6.40869140625E-4</c:v>
                </c:pt>
                <c:pt idx="235">
                  <c:v>-1.190185546875E-2</c:v>
                </c:pt>
                <c:pt idx="236">
                  <c:v>-6.866455078125E-3</c:v>
                </c:pt>
                <c:pt idx="237">
                  <c:v>1.434326171875E-3</c:v>
                </c:pt>
                <c:pt idx="238" formatCode="0.00E+00">
                  <c:v>-6.5765380859375E-3</c:v>
                </c:pt>
                <c:pt idx="239">
                  <c:v>-2.0751953125E-3</c:v>
                </c:pt>
                <c:pt idx="240" formatCode="0.00E+00">
                  <c:v>-1.0833740234375E-3</c:v>
                </c:pt>
                <c:pt idx="241">
                  <c:v>3.662109375E-4</c:v>
                </c:pt>
                <c:pt idx="242">
                  <c:v>-6.866455078125E-3</c:v>
                </c:pt>
                <c:pt idx="243">
                  <c:v>-9.1552734375E-5</c:v>
                </c:pt>
                <c:pt idx="244" formatCode="0.00E+00">
                  <c:v>-3.0670166015625E-3</c:v>
                </c:pt>
                <c:pt idx="245" formatCode="0.00E+00">
                  <c:v>1.0223388671875E-3</c:v>
                </c:pt>
                <c:pt idx="246">
                  <c:v>-7.843017578125E-3</c:v>
                </c:pt>
                <c:pt idx="247">
                  <c:v>3.753662109375E-3</c:v>
                </c:pt>
                <c:pt idx="248" formatCode="0.00E+00">
                  <c:v>-1.97906494140625E-2</c:v>
                </c:pt>
                <c:pt idx="249" formatCode="0.00E+00">
                  <c:v>9.8724365234375E-3</c:v>
                </c:pt>
                <c:pt idx="250">
                  <c:v>1.07421875E-2</c:v>
                </c:pt>
                <c:pt idx="251">
                  <c:v>-1.2451171875E-2</c:v>
                </c:pt>
                <c:pt idx="252">
                  <c:v>-2.5115966796875E-2</c:v>
                </c:pt>
                <c:pt idx="253">
                  <c:v>-1.40380859375E-2</c:v>
                </c:pt>
                <c:pt idx="254" formatCode="0.00E+00">
                  <c:v>-2.8839111328125E-3</c:v>
                </c:pt>
                <c:pt idx="255" formatCode="0.00E+00">
                  <c:v>1.06048583984375E-2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2A2-4E61-97F8-A06DB51B50DF}"/>
            </c:ext>
          </c:extLst>
        </c:ser>
        <c:ser>
          <c:idx val="6"/>
          <c:order val="6"/>
          <c:tx>
            <c:strRef>
              <c:f>'All New UVresults'!$H$14</c:f>
              <c:strCache>
                <c:ptCount val="1"/>
                <c:pt idx="0">
                  <c:v>5Br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UVresults'!$H$15:$H$270</c:f>
              <c:numCache>
                <c:formatCode>General</c:formatCode>
                <c:ptCount val="256"/>
                <c:pt idx="0">
                  <c:v>0.168182373046875</c:v>
                </c:pt>
                <c:pt idx="1">
                  <c:v>0.66117858886718806</c:v>
                </c:pt>
                <c:pt idx="2">
                  <c:v>0.726715087890625</c:v>
                </c:pt>
                <c:pt idx="3">
                  <c:v>0.97602844238281306</c:v>
                </c:pt>
                <c:pt idx="4">
                  <c:v>0.989471435546875</c:v>
                </c:pt>
                <c:pt idx="5">
                  <c:v>0.9827880859375</c:v>
                </c:pt>
                <c:pt idx="6">
                  <c:v>1.2461395263671899</c:v>
                </c:pt>
                <c:pt idx="7">
                  <c:v>0.84156799316406306</c:v>
                </c:pt>
                <c:pt idx="8">
                  <c:v>0.92828369140625</c:v>
                </c:pt>
                <c:pt idx="9">
                  <c:v>0.67115783691406306</c:v>
                </c:pt>
                <c:pt idx="10">
                  <c:v>0.67291259765625</c:v>
                </c:pt>
                <c:pt idx="11">
                  <c:v>0.539794921875</c:v>
                </c:pt>
                <c:pt idx="12">
                  <c:v>0.54463195800781306</c:v>
                </c:pt>
                <c:pt idx="13">
                  <c:v>0.45379638671875</c:v>
                </c:pt>
                <c:pt idx="14">
                  <c:v>0.471847534179688</c:v>
                </c:pt>
                <c:pt idx="15">
                  <c:v>0.4039306640625</c:v>
                </c:pt>
                <c:pt idx="16">
                  <c:v>0.429351806640625</c:v>
                </c:pt>
                <c:pt idx="17">
                  <c:v>0.391326904296875</c:v>
                </c:pt>
                <c:pt idx="18">
                  <c:v>0.419265747070313</c:v>
                </c:pt>
                <c:pt idx="19">
                  <c:v>0.397674560546875</c:v>
                </c:pt>
                <c:pt idx="20">
                  <c:v>0.403091430664063</c:v>
                </c:pt>
                <c:pt idx="21">
                  <c:v>0.383377075195313</c:v>
                </c:pt>
                <c:pt idx="22">
                  <c:v>0.384536743164063</c:v>
                </c:pt>
                <c:pt idx="23">
                  <c:v>0.360397338867188</c:v>
                </c:pt>
                <c:pt idx="24">
                  <c:v>0.363800048828125</c:v>
                </c:pt>
                <c:pt idx="25">
                  <c:v>0.347564697265625</c:v>
                </c:pt>
                <c:pt idx="26">
                  <c:v>0.36090087890625</c:v>
                </c:pt>
                <c:pt idx="27">
                  <c:v>0.349044799804688</c:v>
                </c:pt>
                <c:pt idx="28">
                  <c:v>0.3734130859375</c:v>
                </c:pt>
                <c:pt idx="29">
                  <c:v>0.364120483398438</c:v>
                </c:pt>
                <c:pt idx="30">
                  <c:v>0.393112182617188</c:v>
                </c:pt>
                <c:pt idx="31">
                  <c:v>0.378555297851563</c:v>
                </c:pt>
                <c:pt idx="32">
                  <c:v>0.38671875</c:v>
                </c:pt>
                <c:pt idx="33">
                  <c:v>0.365631103515625</c:v>
                </c:pt>
                <c:pt idx="34">
                  <c:v>0.373275756835938</c:v>
                </c:pt>
                <c:pt idx="35">
                  <c:v>0.3572998046875</c:v>
                </c:pt>
                <c:pt idx="36">
                  <c:v>0.357559204101563</c:v>
                </c:pt>
                <c:pt idx="37">
                  <c:v>0.335159301757813</c:v>
                </c:pt>
                <c:pt idx="38">
                  <c:v>0.328536987304688</c:v>
                </c:pt>
                <c:pt idx="39">
                  <c:v>0.3046875</c:v>
                </c:pt>
                <c:pt idx="40">
                  <c:v>0.29302978515625</c:v>
                </c:pt>
                <c:pt idx="41">
                  <c:v>0.259933471679688</c:v>
                </c:pt>
                <c:pt idx="42">
                  <c:v>0.239028930664063</c:v>
                </c:pt>
                <c:pt idx="43">
                  <c:v>0.205581665039063</c:v>
                </c:pt>
                <c:pt idx="44">
                  <c:v>0.204483032226563</c:v>
                </c:pt>
                <c:pt idx="45">
                  <c:v>0.176116943359375</c:v>
                </c:pt>
                <c:pt idx="46">
                  <c:v>0.17364501953125</c:v>
                </c:pt>
                <c:pt idx="47">
                  <c:v>0.150466918945313</c:v>
                </c:pt>
                <c:pt idx="48">
                  <c:v>0.151657104492188</c:v>
                </c:pt>
                <c:pt idx="49">
                  <c:v>0.129440307617188</c:v>
                </c:pt>
                <c:pt idx="50">
                  <c:v>0.131622314453125</c:v>
                </c:pt>
                <c:pt idx="51">
                  <c:v>0.128707885742188</c:v>
                </c:pt>
                <c:pt idx="52">
                  <c:v>0.136001586914063</c:v>
                </c:pt>
                <c:pt idx="53">
                  <c:v>0.152908325195313</c:v>
                </c:pt>
                <c:pt idx="54">
                  <c:v>0.168289184570313</c:v>
                </c:pt>
                <c:pt idx="55">
                  <c:v>0.179855346679688</c:v>
                </c:pt>
                <c:pt idx="56">
                  <c:v>0.201065063476563</c:v>
                </c:pt>
                <c:pt idx="57">
                  <c:v>0.209014892578125</c:v>
                </c:pt>
                <c:pt idx="58">
                  <c:v>0.231781005859375</c:v>
                </c:pt>
                <c:pt idx="59">
                  <c:v>0.2481689453125</c:v>
                </c:pt>
                <c:pt idx="60">
                  <c:v>0.283432006835938</c:v>
                </c:pt>
                <c:pt idx="61">
                  <c:v>0.29803466796875</c:v>
                </c:pt>
                <c:pt idx="62">
                  <c:v>0.326766967773438</c:v>
                </c:pt>
                <c:pt idx="63">
                  <c:v>0.347442626953125</c:v>
                </c:pt>
                <c:pt idx="64">
                  <c:v>0.383438110351563</c:v>
                </c:pt>
                <c:pt idx="65">
                  <c:v>0.3929443359375</c:v>
                </c:pt>
                <c:pt idx="66">
                  <c:v>0.420242309570313</c:v>
                </c:pt>
                <c:pt idx="67">
                  <c:v>0.417282104492188</c:v>
                </c:pt>
                <c:pt idx="68">
                  <c:v>0.443527221679688</c:v>
                </c:pt>
                <c:pt idx="69">
                  <c:v>0.440170288085938</c:v>
                </c:pt>
                <c:pt idx="70">
                  <c:v>0.474899291992188</c:v>
                </c:pt>
                <c:pt idx="71">
                  <c:v>0.471023559570313</c:v>
                </c:pt>
                <c:pt idx="72">
                  <c:v>0.50175476074218806</c:v>
                </c:pt>
                <c:pt idx="73">
                  <c:v>0.475677490234375</c:v>
                </c:pt>
                <c:pt idx="74">
                  <c:v>0.477874755859375</c:v>
                </c:pt>
                <c:pt idx="75">
                  <c:v>0.427230834960938</c:v>
                </c:pt>
                <c:pt idx="76">
                  <c:v>0.4014892578125</c:v>
                </c:pt>
                <c:pt idx="77">
                  <c:v>0.343704223632813</c:v>
                </c:pt>
                <c:pt idx="78">
                  <c:v>0.312942504882813</c:v>
                </c:pt>
                <c:pt idx="79">
                  <c:v>0.270263671875</c:v>
                </c:pt>
                <c:pt idx="80">
                  <c:v>0.251815795898438</c:v>
                </c:pt>
                <c:pt idx="81">
                  <c:v>0.227828979492188</c:v>
                </c:pt>
                <c:pt idx="82">
                  <c:v>0.225723266601563</c:v>
                </c:pt>
                <c:pt idx="83">
                  <c:v>0.219589233398438</c:v>
                </c:pt>
                <c:pt idx="84">
                  <c:v>0.231185913085938</c:v>
                </c:pt>
                <c:pt idx="85">
                  <c:v>0.23626708984375</c:v>
                </c:pt>
                <c:pt idx="86">
                  <c:v>0.2562255859375</c:v>
                </c:pt>
                <c:pt idx="87">
                  <c:v>0.26513671875</c:v>
                </c:pt>
                <c:pt idx="88">
                  <c:v>0.289962768554688</c:v>
                </c:pt>
                <c:pt idx="89">
                  <c:v>0.29986572265625</c:v>
                </c:pt>
                <c:pt idx="90">
                  <c:v>0.325942993164063</c:v>
                </c:pt>
                <c:pt idx="91">
                  <c:v>0.33538818359375</c:v>
                </c:pt>
                <c:pt idx="92">
                  <c:v>0.36328125</c:v>
                </c:pt>
                <c:pt idx="93">
                  <c:v>0.366180419921875</c:v>
                </c:pt>
                <c:pt idx="94">
                  <c:v>0.385223388671875</c:v>
                </c:pt>
                <c:pt idx="95">
                  <c:v>0.38189697265625</c:v>
                </c:pt>
                <c:pt idx="96">
                  <c:v>0.399093627929688</c:v>
                </c:pt>
                <c:pt idx="97">
                  <c:v>0.397964477539063</c:v>
                </c:pt>
                <c:pt idx="98">
                  <c:v>0.417083740234375</c:v>
                </c:pt>
                <c:pt idx="99">
                  <c:v>0.414291381835938</c:v>
                </c:pt>
                <c:pt idx="100">
                  <c:v>0.431640625</c:v>
                </c:pt>
                <c:pt idx="101">
                  <c:v>0.4283447265625</c:v>
                </c:pt>
                <c:pt idx="102">
                  <c:v>0.435501098632813</c:v>
                </c:pt>
                <c:pt idx="103">
                  <c:v>0.418380737304688</c:v>
                </c:pt>
                <c:pt idx="104">
                  <c:v>0.389663696289063</c:v>
                </c:pt>
                <c:pt idx="105">
                  <c:v>0.33978271484375</c:v>
                </c:pt>
                <c:pt idx="106">
                  <c:v>0.305816650390625</c:v>
                </c:pt>
                <c:pt idx="107">
                  <c:v>0.265853881835938</c:v>
                </c:pt>
                <c:pt idx="108">
                  <c:v>0.236083984375</c:v>
                </c:pt>
                <c:pt idx="109">
                  <c:v>0.201904296875</c:v>
                </c:pt>
                <c:pt idx="110">
                  <c:v>0.168136596679688</c:v>
                </c:pt>
                <c:pt idx="111">
                  <c:v>0.121978759765625</c:v>
                </c:pt>
                <c:pt idx="112">
                  <c:v>9.4696044921875E-2</c:v>
                </c:pt>
                <c:pt idx="113">
                  <c:v>6.93359375E-2</c:v>
                </c:pt>
                <c:pt idx="114" formatCode="0.00E+00">
                  <c:v>5.29327392578125E-2</c:v>
                </c:pt>
                <c:pt idx="115">
                  <c:v>4.388427734375E-2</c:v>
                </c:pt>
                <c:pt idx="116">
                  <c:v>3.7933349609375E-2</c:v>
                </c:pt>
                <c:pt idx="117" formatCode="0.00E+00">
                  <c:v>3.16314697265625E-2</c:v>
                </c:pt>
                <c:pt idx="118" formatCode="0.00E+00">
                  <c:v>2.71148681640625E-2</c:v>
                </c:pt>
                <c:pt idx="119" formatCode="0.00E+00">
                  <c:v>2.24151611328125E-2</c:v>
                </c:pt>
                <c:pt idx="120" formatCode="0.00E+00">
                  <c:v>1.86309814453125E-2</c:v>
                </c:pt>
                <c:pt idx="121" formatCode="0.00E+00">
                  <c:v>1.67694091796875E-2</c:v>
                </c:pt>
                <c:pt idx="122">
                  <c:v>1.3824462890625E-2</c:v>
                </c:pt>
                <c:pt idx="123">
                  <c:v>1.1688232421875E-2</c:v>
                </c:pt>
                <c:pt idx="124">
                  <c:v>1.0040283203125E-2</c:v>
                </c:pt>
                <c:pt idx="125" formatCode="0.00E+00">
                  <c:v>8.3770751953125E-3</c:v>
                </c:pt>
                <c:pt idx="126" formatCode="0.00E+00">
                  <c:v>7.2479248046875E-3</c:v>
                </c:pt>
                <c:pt idx="127" formatCode="0.00E+00">
                  <c:v>6.1187744140625E-3</c:v>
                </c:pt>
                <c:pt idx="128" formatCode="0.00E+00">
                  <c:v>5.2642822265625E-3</c:v>
                </c:pt>
                <c:pt idx="129" formatCode="0.00E+00">
                  <c:v>4.7149658203125E-3</c:v>
                </c:pt>
                <c:pt idx="130" formatCode="0.00E+00">
                  <c:v>4.0435791015625E-3</c:v>
                </c:pt>
                <c:pt idx="131" formatCode="0.00E+00">
                  <c:v>3.6468505859375E-3</c:v>
                </c:pt>
                <c:pt idx="132">
                  <c:v>3.0517578125E-3</c:v>
                </c:pt>
                <c:pt idx="133">
                  <c:v>2.777099609375E-3</c:v>
                </c:pt>
                <c:pt idx="134">
                  <c:v>2.3193359375E-3</c:v>
                </c:pt>
                <c:pt idx="135">
                  <c:v>2.288818359375E-3</c:v>
                </c:pt>
                <c:pt idx="136">
                  <c:v>2.288818359375E-3</c:v>
                </c:pt>
                <c:pt idx="137" formatCode="0.00E+00">
                  <c:v>1.5106201171875E-3</c:v>
                </c:pt>
                <c:pt idx="138">
                  <c:v>9.1552734375E-5</c:v>
                </c:pt>
                <c:pt idx="139">
                  <c:v>1.64794921875E-3</c:v>
                </c:pt>
                <c:pt idx="140" formatCode="0.00E+00">
                  <c:v>1.8463134765625E-3</c:v>
                </c:pt>
                <c:pt idx="141" formatCode="0.00E+00">
                  <c:v>1.2054443359375E-3</c:v>
                </c:pt>
                <c:pt idx="142">
                  <c:v>1.28173828125E-3</c:v>
                </c:pt>
                <c:pt idx="143" formatCode="0.00E+00">
                  <c:v>1.2664794921875E-3</c:v>
                </c:pt>
                <c:pt idx="144" formatCode="0.00E+00">
                  <c:v>1.1444091796875E-3</c:v>
                </c:pt>
                <c:pt idx="145">
                  <c:v>9.1552734375E-4</c:v>
                </c:pt>
                <c:pt idx="146" formatCode="0.00E+00">
                  <c:v>9.918212890625E-4</c:v>
                </c:pt>
                <c:pt idx="147">
                  <c:v>5.79833984375E-4</c:v>
                </c:pt>
                <c:pt idx="148">
                  <c:v>7.32421875E-4</c:v>
                </c:pt>
                <c:pt idx="149" formatCode="0.00E+00">
                  <c:v>1.2359619140625E-3</c:v>
                </c:pt>
                <c:pt idx="150" formatCode="0.00E+00">
                  <c:v>7.476806640625E-4</c:v>
                </c:pt>
                <c:pt idx="151">
                  <c:v>7.9345703125E-4</c:v>
                </c:pt>
                <c:pt idx="152" formatCode="0.00E+00">
                  <c:v>8.697509765625E-4</c:v>
                </c:pt>
                <c:pt idx="153">
                  <c:v>3.662109375E-4</c:v>
                </c:pt>
                <c:pt idx="154" formatCode="0.00E+00">
                  <c:v>5.645751953125E-4</c:v>
                </c:pt>
                <c:pt idx="155">
                  <c:v>7.01904296875E-4</c:v>
                </c:pt>
                <c:pt idx="156" formatCode="0.00E+00">
                  <c:v>4.730224609375E-4</c:v>
                </c:pt>
                <c:pt idx="157" formatCode="0.00E+00">
                  <c:v>7.476806640625E-4</c:v>
                </c:pt>
                <c:pt idx="158" formatCode="0.00E+00">
                  <c:v>5.645751953125E-4</c:v>
                </c:pt>
                <c:pt idx="159" formatCode="0.00E+00">
                  <c:v>5.950927734375E-4</c:v>
                </c:pt>
                <c:pt idx="160" formatCode="0.00E+00">
                  <c:v>2.899169921875E-4</c:v>
                </c:pt>
                <c:pt idx="161">
                  <c:v>5.79833984375E-4</c:v>
                </c:pt>
                <c:pt idx="162" formatCode="0.00E+00">
                  <c:v>5.950927734375E-4</c:v>
                </c:pt>
                <c:pt idx="163">
                  <c:v>3.96728515625E-4</c:v>
                </c:pt>
                <c:pt idx="164" formatCode="0.00E+00">
                  <c:v>1.678466796875E-4</c:v>
                </c:pt>
                <c:pt idx="165" formatCode="0.00E+00">
                  <c:v>5.645751953125E-4</c:v>
                </c:pt>
                <c:pt idx="166" formatCode="0.00E+00">
                  <c:v>5.340576171875E-4</c:v>
                </c:pt>
                <c:pt idx="167" formatCode="0.00E+00">
                  <c:v>4.425048828125E-4</c:v>
                </c:pt>
                <c:pt idx="168">
                  <c:v>5.18798828125E-4</c:v>
                </c:pt>
                <c:pt idx="169" formatCode="0.00E+00">
                  <c:v>2.593994140625E-4</c:v>
                </c:pt>
                <c:pt idx="170">
                  <c:v>5.79833984375E-4</c:v>
                </c:pt>
                <c:pt idx="171" formatCode="0.00E+00">
                  <c:v>1.983642578125E-4</c:v>
                </c:pt>
                <c:pt idx="172" formatCode="0.00E+00">
                  <c:v>1.068115234375E-4</c:v>
                </c:pt>
                <c:pt idx="173" formatCode="0.00E+00">
                  <c:v>4.119873046875E-4</c:v>
                </c:pt>
                <c:pt idx="174" formatCode="0.00E+00">
                  <c:v>-2.593994140625E-4</c:v>
                </c:pt>
                <c:pt idx="175" formatCode="0.00E+00">
                  <c:v>7.62939453125E-5</c:v>
                </c:pt>
                <c:pt idx="176">
                  <c:v>-9.1552734375E-5</c:v>
                </c:pt>
                <c:pt idx="177" formatCode="0.00E+00">
                  <c:v>1.068115234375E-4</c:v>
                </c:pt>
                <c:pt idx="178">
                  <c:v>-6.103515625E-5</c:v>
                </c:pt>
                <c:pt idx="179">
                  <c:v>6.103515625E-5</c:v>
                </c:pt>
                <c:pt idx="180" formatCode="0.00E+00">
                  <c:v>1.678466796875E-4</c:v>
                </c:pt>
                <c:pt idx="181">
                  <c:v>-2.44140625E-4</c:v>
                </c:pt>
                <c:pt idx="182" formatCode="0.00E+00">
                  <c:v>-4.57763671875E-5</c:v>
                </c:pt>
                <c:pt idx="183">
                  <c:v>9.1552734375E-5</c:v>
                </c:pt>
                <c:pt idx="184" formatCode="0.00E+00">
                  <c:v>1.678466796875E-4</c:v>
                </c:pt>
                <c:pt idx="185" formatCode="0.00E+00">
                  <c:v>-4.425048828125E-4</c:v>
                </c:pt>
                <c:pt idx="186" formatCode="0.00E+00">
                  <c:v>-1.52587890625E-5</c:v>
                </c:pt>
                <c:pt idx="187">
                  <c:v>-3.0517578125E-4</c:v>
                </c:pt>
                <c:pt idx="188">
                  <c:v>-3.96728515625E-4</c:v>
                </c:pt>
                <c:pt idx="189">
                  <c:v>-9.1552734375E-4</c:v>
                </c:pt>
                <c:pt idx="190" formatCode="0.00E+00">
                  <c:v>-7.476806640625E-4</c:v>
                </c:pt>
                <c:pt idx="191" formatCode="0.00E+00">
                  <c:v>-3.814697265625E-4</c:v>
                </c:pt>
                <c:pt idx="192">
                  <c:v>-5.18798828125E-4</c:v>
                </c:pt>
                <c:pt idx="193">
                  <c:v>-6.103515625E-5</c:v>
                </c:pt>
                <c:pt idx="194" formatCode="0.00E+00">
                  <c:v>1.068115234375E-4</c:v>
                </c:pt>
                <c:pt idx="195">
                  <c:v>-7.01904296875E-4</c:v>
                </c:pt>
                <c:pt idx="196" formatCode="0.00E+00">
                  <c:v>3.509521484375E-4</c:v>
                </c:pt>
                <c:pt idx="197" formatCode="0.00E+00">
                  <c:v>-7.171630859375E-4</c:v>
                </c:pt>
                <c:pt idx="198" formatCode="0.00E+00">
                  <c:v>4.119873046875E-4</c:v>
                </c:pt>
                <c:pt idx="199" formatCode="0.00E+00">
                  <c:v>4.57763671875E-5</c:v>
                </c:pt>
                <c:pt idx="200">
                  <c:v>9.1552734375E-5</c:v>
                </c:pt>
                <c:pt idx="201">
                  <c:v>-1.0986328125E-3</c:v>
                </c:pt>
                <c:pt idx="202">
                  <c:v>-2.44140625E-4</c:v>
                </c:pt>
                <c:pt idx="203">
                  <c:v>3.0517578125E-5</c:v>
                </c:pt>
                <c:pt idx="204" formatCode="0.00E+00">
                  <c:v>-7.171630859375E-4</c:v>
                </c:pt>
                <c:pt idx="205">
                  <c:v>-5.79833984375E-4</c:v>
                </c:pt>
                <c:pt idx="206">
                  <c:v>-4.2724609375E-4</c:v>
                </c:pt>
                <c:pt idx="207">
                  <c:v>-1.52587890625E-4</c:v>
                </c:pt>
                <c:pt idx="208">
                  <c:v>-5.79833984375E-4</c:v>
                </c:pt>
                <c:pt idx="209" formatCode="0.00E+00">
                  <c:v>4.57763671875E-5</c:v>
                </c:pt>
                <c:pt idx="210">
                  <c:v>-1.129150390625E-3</c:v>
                </c:pt>
                <c:pt idx="211" formatCode="0.00E+00">
                  <c:v>1.52587890625E-5</c:v>
                </c:pt>
                <c:pt idx="212">
                  <c:v>-1.220703125E-4</c:v>
                </c:pt>
                <c:pt idx="213" formatCode="0.00E+00">
                  <c:v>8.697509765625E-4</c:v>
                </c:pt>
                <c:pt idx="214">
                  <c:v>-1.3427734375E-3</c:v>
                </c:pt>
                <c:pt idx="215">
                  <c:v>0</c:v>
                </c:pt>
                <c:pt idx="216">
                  <c:v>-1.495361328125E-3</c:v>
                </c:pt>
                <c:pt idx="217">
                  <c:v>1.28173828125E-3</c:v>
                </c:pt>
                <c:pt idx="218">
                  <c:v>-3.662109375E-4</c:v>
                </c:pt>
                <c:pt idx="219" formatCode="0.00E+00">
                  <c:v>-1.8768310546875E-3</c:v>
                </c:pt>
                <c:pt idx="220" formatCode="0.00E+00">
                  <c:v>-1.2359619140625E-3</c:v>
                </c:pt>
                <c:pt idx="221">
                  <c:v>4.2724609375E-4</c:v>
                </c:pt>
                <c:pt idx="222" formatCode="0.00E+00">
                  <c:v>5.340576171875E-4</c:v>
                </c:pt>
                <c:pt idx="223">
                  <c:v>-7.62939453125E-4</c:v>
                </c:pt>
                <c:pt idx="224">
                  <c:v>-2.13623046875E-4</c:v>
                </c:pt>
                <c:pt idx="225">
                  <c:v>-6.40869140625E-4</c:v>
                </c:pt>
                <c:pt idx="226">
                  <c:v>3.0517578125E-5</c:v>
                </c:pt>
                <c:pt idx="227" formatCode="0.00E+00">
                  <c:v>-7.62939453125E-5</c:v>
                </c:pt>
                <c:pt idx="228" formatCode="0.00E+00">
                  <c:v>-5.645751953125E-4</c:v>
                </c:pt>
                <c:pt idx="229" formatCode="0.00E+00">
                  <c:v>-1.2969970703125E-3</c:v>
                </c:pt>
                <c:pt idx="230">
                  <c:v>-6.103515625E-5</c:v>
                </c:pt>
                <c:pt idx="231">
                  <c:v>-1.28173828125E-3</c:v>
                </c:pt>
                <c:pt idx="232">
                  <c:v>1.3427734375E-3</c:v>
                </c:pt>
                <c:pt idx="233">
                  <c:v>-6.9580078125E-3</c:v>
                </c:pt>
                <c:pt idx="234">
                  <c:v>-1.8310546875E-4</c:v>
                </c:pt>
                <c:pt idx="235" formatCode="0.00E+00">
                  <c:v>-2.7008056640625E-3</c:v>
                </c:pt>
                <c:pt idx="236">
                  <c:v>1.77001953125E-3</c:v>
                </c:pt>
                <c:pt idx="237">
                  <c:v>-5.18798828125E-4</c:v>
                </c:pt>
                <c:pt idx="238" formatCode="0.00E+00">
                  <c:v>-1.1749267578125E-3</c:v>
                </c:pt>
                <c:pt idx="239" formatCode="0.00E+00">
                  <c:v>2.899169921875E-4</c:v>
                </c:pt>
                <c:pt idx="240" formatCode="0.00E+00">
                  <c:v>-1.2969970703125E-3</c:v>
                </c:pt>
                <c:pt idx="241">
                  <c:v>-6.40869140625E-4</c:v>
                </c:pt>
                <c:pt idx="242">
                  <c:v>3.0517578125E-5</c:v>
                </c:pt>
                <c:pt idx="243" formatCode="0.00E+00">
                  <c:v>-8.697509765625E-4</c:v>
                </c:pt>
                <c:pt idx="244" formatCode="0.00E+00">
                  <c:v>-1.373291015625E-4</c:v>
                </c:pt>
                <c:pt idx="245">
                  <c:v>-2.74658203125E-3</c:v>
                </c:pt>
                <c:pt idx="246" formatCode="0.00E+00">
                  <c:v>4.57763671875E-5</c:v>
                </c:pt>
                <c:pt idx="247">
                  <c:v>-6.134033203125E-3</c:v>
                </c:pt>
                <c:pt idx="248">
                  <c:v>3.7841796875E-3</c:v>
                </c:pt>
                <c:pt idx="249">
                  <c:v>2.349853515625E-3</c:v>
                </c:pt>
                <c:pt idx="250" formatCode="0.00E+00">
                  <c:v>-7.4310302734375E-3</c:v>
                </c:pt>
                <c:pt idx="251" formatCode="0.00E+00">
                  <c:v>-3.1890869140625E-3</c:v>
                </c:pt>
                <c:pt idx="252">
                  <c:v>1.15966796875E-3</c:v>
                </c:pt>
                <c:pt idx="253" formatCode="0.00E+00">
                  <c:v>5.7830810546875E-3</c:v>
                </c:pt>
                <c:pt idx="254" formatCode="0.00E+00">
                  <c:v>3.8909912109375E-3</c:v>
                </c:pt>
                <c:pt idx="255">
                  <c:v>1.40380859375E-3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2A2-4E61-97F8-A06DB51B50DF}"/>
            </c:ext>
          </c:extLst>
        </c:ser>
        <c:ser>
          <c:idx val="7"/>
          <c:order val="7"/>
          <c:tx>
            <c:strRef>
              <c:f>'All New UVresults'!$I$14</c:f>
              <c:strCache>
                <c:ptCount val="1"/>
                <c:pt idx="0">
                  <c:v>6Br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UVresults'!$I$15:$I$270</c:f>
              <c:numCache>
                <c:formatCode>General</c:formatCode>
                <c:ptCount val="256"/>
                <c:pt idx="0">
                  <c:v>0.207794189453125</c:v>
                </c:pt>
                <c:pt idx="1">
                  <c:v>0.7449951171875</c:v>
                </c:pt>
                <c:pt idx="2">
                  <c:v>0.8419189453125</c:v>
                </c:pt>
                <c:pt idx="3">
                  <c:v>1.1247406005859399</c:v>
                </c:pt>
                <c:pt idx="4">
                  <c:v>1.0724639892578101</c:v>
                </c:pt>
                <c:pt idx="5">
                  <c:v>1.1505126953125</c:v>
                </c:pt>
                <c:pt idx="6">
                  <c:v>1.19256591796875</c:v>
                </c:pt>
                <c:pt idx="7">
                  <c:v>1.0497589111328101</c:v>
                </c:pt>
                <c:pt idx="8">
                  <c:v>1.3041687011718801</c:v>
                </c:pt>
                <c:pt idx="9">
                  <c:v>0.84150695800781306</c:v>
                </c:pt>
                <c:pt idx="10">
                  <c:v>0.85197448730468806</c:v>
                </c:pt>
                <c:pt idx="11">
                  <c:v>0.638275146484375</c:v>
                </c:pt>
                <c:pt idx="12">
                  <c:v>0.631561279296875</c:v>
                </c:pt>
                <c:pt idx="13">
                  <c:v>0.4949951171875</c:v>
                </c:pt>
                <c:pt idx="14">
                  <c:v>0.492263793945313</c:v>
                </c:pt>
                <c:pt idx="15">
                  <c:v>0.404891967773438</c:v>
                </c:pt>
                <c:pt idx="16">
                  <c:v>0.424819946289063</c:v>
                </c:pt>
                <c:pt idx="17">
                  <c:v>0.382568359375</c:v>
                </c:pt>
                <c:pt idx="18">
                  <c:v>0.403533935546875</c:v>
                </c:pt>
                <c:pt idx="19">
                  <c:v>0.37884521484375</c:v>
                </c:pt>
                <c:pt idx="20">
                  <c:v>0.37896728515625</c:v>
                </c:pt>
                <c:pt idx="21">
                  <c:v>0.359466552734375</c:v>
                </c:pt>
                <c:pt idx="22">
                  <c:v>0.364395141601563</c:v>
                </c:pt>
                <c:pt idx="23">
                  <c:v>0.346237182617188</c:v>
                </c:pt>
                <c:pt idx="24">
                  <c:v>0.353988647460938</c:v>
                </c:pt>
                <c:pt idx="25">
                  <c:v>0.343154907226563</c:v>
                </c:pt>
                <c:pt idx="26">
                  <c:v>0.363037109375</c:v>
                </c:pt>
                <c:pt idx="27">
                  <c:v>0.3570556640625</c:v>
                </c:pt>
                <c:pt idx="28">
                  <c:v>0.392990112304688</c:v>
                </c:pt>
                <c:pt idx="29">
                  <c:v>0.384536743164063</c:v>
                </c:pt>
                <c:pt idx="30">
                  <c:v>0.416305541992188</c:v>
                </c:pt>
                <c:pt idx="31">
                  <c:v>0.397354125976563</c:v>
                </c:pt>
                <c:pt idx="32">
                  <c:v>0.405502319335938</c:v>
                </c:pt>
                <c:pt idx="33">
                  <c:v>0.385848999023438</c:v>
                </c:pt>
                <c:pt idx="34">
                  <c:v>0.402084350585938</c:v>
                </c:pt>
                <c:pt idx="35">
                  <c:v>0.393203735351563</c:v>
                </c:pt>
                <c:pt idx="36">
                  <c:v>0.406234741210938</c:v>
                </c:pt>
                <c:pt idx="37">
                  <c:v>0.393692016601563</c:v>
                </c:pt>
                <c:pt idx="38">
                  <c:v>0.403961181640625</c:v>
                </c:pt>
                <c:pt idx="39">
                  <c:v>0.388214111328125</c:v>
                </c:pt>
                <c:pt idx="40">
                  <c:v>0.389053344726563</c:v>
                </c:pt>
                <c:pt idx="41">
                  <c:v>0.358474731445313</c:v>
                </c:pt>
                <c:pt idx="42">
                  <c:v>0.353607177734375</c:v>
                </c:pt>
                <c:pt idx="43">
                  <c:v>0.32525634765625</c:v>
                </c:pt>
                <c:pt idx="44">
                  <c:v>0.341812133789063</c:v>
                </c:pt>
                <c:pt idx="45">
                  <c:v>0.316940307617188</c:v>
                </c:pt>
                <c:pt idx="46">
                  <c:v>0.319442749023438</c:v>
                </c:pt>
                <c:pt idx="47">
                  <c:v>0.293228149414063</c:v>
                </c:pt>
                <c:pt idx="48">
                  <c:v>0.2945556640625</c:v>
                </c:pt>
                <c:pt idx="49">
                  <c:v>0.265060424804688</c:v>
                </c:pt>
                <c:pt idx="50">
                  <c:v>0.272537231445313</c:v>
                </c:pt>
                <c:pt idx="51">
                  <c:v>0.264785766601563</c:v>
                </c:pt>
                <c:pt idx="52">
                  <c:v>0.277740478515625</c:v>
                </c:pt>
                <c:pt idx="53">
                  <c:v>0.279052734375</c:v>
                </c:pt>
                <c:pt idx="54">
                  <c:v>0.30169677734375</c:v>
                </c:pt>
                <c:pt idx="55">
                  <c:v>0.313217163085938</c:v>
                </c:pt>
                <c:pt idx="56">
                  <c:v>0.3428955078125</c:v>
                </c:pt>
                <c:pt idx="57">
                  <c:v>0.353836059570313</c:v>
                </c:pt>
                <c:pt idx="58">
                  <c:v>0.391326904296875</c:v>
                </c:pt>
                <c:pt idx="59">
                  <c:v>0.40972900390625</c:v>
                </c:pt>
                <c:pt idx="60">
                  <c:v>0.467025756835938</c:v>
                </c:pt>
                <c:pt idx="61">
                  <c:v>0.498458862304688</c:v>
                </c:pt>
                <c:pt idx="62">
                  <c:v>0.55699157714843806</c:v>
                </c:pt>
                <c:pt idx="63">
                  <c:v>0.57106018066406306</c:v>
                </c:pt>
                <c:pt idx="64">
                  <c:v>0.611907958984375</c:v>
                </c:pt>
                <c:pt idx="65">
                  <c:v>0.5989990234375</c:v>
                </c:pt>
                <c:pt idx="66">
                  <c:v>0.63322448730468806</c:v>
                </c:pt>
                <c:pt idx="67">
                  <c:v>0.61802673339843806</c:v>
                </c:pt>
                <c:pt idx="68">
                  <c:v>0.66728210449218806</c:v>
                </c:pt>
                <c:pt idx="69">
                  <c:v>0.652252197265625</c:v>
                </c:pt>
                <c:pt idx="70">
                  <c:v>0.69505310058593806</c:v>
                </c:pt>
                <c:pt idx="71">
                  <c:v>0.644683837890625</c:v>
                </c:pt>
                <c:pt idx="72">
                  <c:v>0.643890380859375</c:v>
                </c:pt>
                <c:pt idx="73">
                  <c:v>0.56117248535156306</c:v>
                </c:pt>
                <c:pt idx="74">
                  <c:v>0.52964782714843806</c:v>
                </c:pt>
                <c:pt idx="75">
                  <c:v>0.454696655273438</c:v>
                </c:pt>
                <c:pt idx="76">
                  <c:v>0.431289672851563</c:v>
                </c:pt>
                <c:pt idx="77">
                  <c:v>0.387496948242188</c:v>
                </c:pt>
                <c:pt idx="78">
                  <c:v>0.385482788085938</c:v>
                </c:pt>
                <c:pt idx="79">
                  <c:v>0.369476318359375</c:v>
                </c:pt>
                <c:pt idx="80">
                  <c:v>0.389572143554688</c:v>
                </c:pt>
                <c:pt idx="81">
                  <c:v>0.39276123046875</c:v>
                </c:pt>
                <c:pt idx="82">
                  <c:v>0.431427001953125</c:v>
                </c:pt>
                <c:pt idx="83">
                  <c:v>0.446609497070313</c:v>
                </c:pt>
                <c:pt idx="84">
                  <c:v>0.496551513671875</c:v>
                </c:pt>
                <c:pt idx="85">
                  <c:v>0.5107421875</c:v>
                </c:pt>
                <c:pt idx="86">
                  <c:v>0.557037353515625</c:v>
                </c:pt>
                <c:pt idx="87">
                  <c:v>0.55815124511718806</c:v>
                </c:pt>
                <c:pt idx="88">
                  <c:v>0.607086181640625</c:v>
                </c:pt>
                <c:pt idx="89">
                  <c:v>0.60227966308593806</c:v>
                </c:pt>
                <c:pt idx="90">
                  <c:v>0.64576721191406306</c:v>
                </c:pt>
                <c:pt idx="91">
                  <c:v>0.63236999511718806</c:v>
                </c:pt>
                <c:pt idx="92">
                  <c:v>0.672393798828125</c:v>
                </c:pt>
                <c:pt idx="93">
                  <c:v>0.65870666503906306</c:v>
                </c:pt>
                <c:pt idx="94">
                  <c:v>0.69654846191406306</c:v>
                </c:pt>
                <c:pt idx="95">
                  <c:v>0.673248291015625</c:v>
                </c:pt>
                <c:pt idx="96">
                  <c:v>0.69189453125</c:v>
                </c:pt>
                <c:pt idx="97">
                  <c:v>0.65155029296875</c:v>
                </c:pt>
                <c:pt idx="98">
                  <c:v>0.659881591796875</c:v>
                </c:pt>
                <c:pt idx="99">
                  <c:v>0.61396789550781306</c:v>
                </c:pt>
                <c:pt idx="100">
                  <c:v>0.593353271484375</c:v>
                </c:pt>
                <c:pt idx="101">
                  <c:v>0.51039123535156306</c:v>
                </c:pt>
                <c:pt idx="102">
                  <c:v>0.44317626953125</c:v>
                </c:pt>
                <c:pt idx="103">
                  <c:v>0.362457275390625</c:v>
                </c:pt>
                <c:pt idx="104">
                  <c:v>0.309890747070313</c:v>
                </c:pt>
                <c:pt idx="105">
                  <c:v>0.252410888671875</c:v>
                </c:pt>
                <c:pt idx="106">
                  <c:v>0.215911865234375</c:v>
                </c:pt>
                <c:pt idx="107">
                  <c:v>0.164077758789063</c:v>
                </c:pt>
                <c:pt idx="108">
                  <c:v>0.129440307617188</c:v>
                </c:pt>
                <c:pt idx="109">
                  <c:v>0.101730346679688</c:v>
                </c:pt>
                <c:pt idx="110" formatCode="0.00E+00">
                  <c:v>7.83233642578125E-2</c:v>
                </c:pt>
                <c:pt idx="111">
                  <c:v>5.059814453125E-2</c:v>
                </c:pt>
                <c:pt idx="112">
                  <c:v>3.680419921875E-2</c:v>
                </c:pt>
                <c:pt idx="113" formatCode="0.00E+00">
                  <c:v>2.55889892578125E-2</c:v>
                </c:pt>
                <c:pt idx="114" formatCode="0.00E+00">
                  <c:v>2.00653076171875E-2</c:v>
                </c:pt>
                <c:pt idx="115">
                  <c:v>1.9805908203125E-2</c:v>
                </c:pt>
                <c:pt idx="116" formatCode="0.00E+00">
                  <c:v>1.65252685546875E-2</c:v>
                </c:pt>
                <c:pt idx="117">
                  <c:v>1.3275146484375E-2</c:v>
                </c:pt>
                <c:pt idx="118" formatCode="0.00E+00">
                  <c:v>1.10931396484375E-2</c:v>
                </c:pt>
                <c:pt idx="119" formatCode="0.00E+00">
                  <c:v>9.1094970703125E-3</c:v>
                </c:pt>
                <c:pt idx="120">
                  <c:v>7.87353515625E-3</c:v>
                </c:pt>
                <c:pt idx="121" formatCode="0.00E+00">
                  <c:v>6.0882568359375E-3</c:v>
                </c:pt>
                <c:pt idx="122" formatCode="0.00E+00">
                  <c:v>5.3253173828125E-3</c:v>
                </c:pt>
                <c:pt idx="123" formatCode="0.00E+00">
                  <c:v>4.4097900390625E-3</c:v>
                </c:pt>
                <c:pt idx="124">
                  <c:v>3.47900390625E-3</c:v>
                </c:pt>
                <c:pt idx="125" formatCode="0.00E+00">
                  <c:v>3.0059814453125E-3</c:v>
                </c:pt>
                <c:pt idx="126">
                  <c:v>2.227783203125E-3</c:v>
                </c:pt>
                <c:pt idx="127">
                  <c:v>1.77001953125E-3</c:v>
                </c:pt>
                <c:pt idx="128">
                  <c:v>1.220703125E-3</c:v>
                </c:pt>
                <c:pt idx="129" formatCode="0.00E+00">
                  <c:v>8.697509765625E-4</c:v>
                </c:pt>
                <c:pt idx="130">
                  <c:v>7.01904296875E-4</c:v>
                </c:pt>
                <c:pt idx="131">
                  <c:v>3.662109375E-4</c:v>
                </c:pt>
                <c:pt idx="132" formatCode="0.00E+00">
                  <c:v>3.204345703125E-4</c:v>
                </c:pt>
                <c:pt idx="133" formatCode="0.00E+00">
                  <c:v>1.983642578125E-4</c:v>
                </c:pt>
                <c:pt idx="134" formatCode="0.00E+00">
                  <c:v>1.068115234375E-4</c:v>
                </c:pt>
                <c:pt idx="135">
                  <c:v>-1.52587890625E-4</c:v>
                </c:pt>
                <c:pt idx="136">
                  <c:v>-3.0517578125E-4</c:v>
                </c:pt>
                <c:pt idx="137" formatCode="0.00E+00">
                  <c:v>1.068115234375E-4</c:v>
                </c:pt>
                <c:pt idx="138" formatCode="0.00E+00">
                  <c:v>-4.425048828125E-4</c:v>
                </c:pt>
                <c:pt idx="139" formatCode="0.00E+00">
                  <c:v>-4.730224609375E-4</c:v>
                </c:pt>
                <c:pt idx="140">
                  <c:v>-7.01904296875E-4</c:v>
                </c:pt>
                <c:pt idx="141">
                  <c:v>-3.35693359375E-4</c:v>
                </c:pt>
                <c:pt idx="142" formatCode="0.00E+00">
                  <c:v>-4.119873046875E-4</c:v>
                </c:pt>
                <c:pt idx="143" formatCode="0.00E+00">
                  <c:v>-5.645751953125E-4</c:v>
                </c:pt>
                <c:pt idx="144" formatCode="0.00E+00">
                  <c:v>-6.866455078125E-4</c:v>
                </c:pt>
                <c:pt idx="145">
                  <c:v>-3.96728515625E-4</c:v>
                </c:pt>
                <c:pt idx="146" formatCode="0.00E+00">
                  <c:v>-7.171630859375E-4</c:v>
                </c:pt>
                <c:pt idx="147">
                  <c:v>-5.4931640625E-4</c:v>
                </c:pt>
                <c:pt idx="148">
                  <c:v>-6.103515625E-5</c:v>
                </c:pt>
                <c:pt idx="149">
                  <c:v>-1.129150390625E-3</c:v>
                </c:pt>
                <c:pt idx="150">
                  <c:v>-7.62939453125E-4</c:v>
                </c:pt>
                <c:pt idx="151" formatCode="0.00E+00">
                  <c:v>-5.340576171875E-4</c:v>
                </c:pt>
                <c:pt idx="152" formatCode="0.00E+00">
                  <c:v>-8.087158203125E-4</c:v>
                </c:pt>
                <c:pt idx="153">
                  <c:v>-6.103515625E-4</c:v>
                </c:pt>
                <c:pt idx="154" formatCode="0.00E+00">
                  <c:v>-8.087158203125E-4</c:v>
                </c:pt>
                <c:pt idx="155">
                  <c:v>-7.9345703125E-4</c:v>
                </c:pt>
                <c:pt idx="156" formatCode="0.00E+00">
                  <c:v>-5.035400390625E-4</c:v>
                </c:pt>
                <c:pt idx="157">
                  <c:v>-7.01904296875E-4</c:v>
                </c:pt>
                <c:pt idx="158">
                  <c:v>-7.32421875E-4</c:v>
                </c:pt>
                <c:pt idx="159" formatCode="0.00E+00">
                  <c:v>-6.256103515625E-4</c:v>
                </c:pt>
                <c:pt idx="160">
                  <c:v>-5.18798828125E-4</c:v>
                </c:pt>
                <c:pt idx="161">
                  <c:v>-5.79833984375E-4</c:v>
                </c:pt>
                <c:pt idx="162">
                  <c:v>-7.9345703125E-4</c:v>
                </c:pt>
                <c:pt idx="163">
                  <c:v>-2.74658203125E-4</c:v>
                </c:pt>
                <c:pt idx="164" formatCode="0.00E+00">
                  <c:v>-3.204345703125E-4</c:v>
                </c:pt>
                <c:pt idx="165" formatCode="0.00E+00">
                  <c:v>-5.645751953125E-4</c:v>
                </c:pt>
                <c:pt idx="166">
                  <c:v>-3.96728515625E-4</c:v>
                </c:pt>
                <c:pt idx="167" formatCode="0.00E+00">
                  <c:v>-3.814697265625E-4</c:v>
                </c:pt>
                <c:pt idx="168">
                  <c:v>-5.18798828125E-4</c:v>
                </c:pt>
                <c:pt idx="169" formatCode="0.00E+00">
                  <c:v>-3.814697265625E-4</c:v>
                </c:pt>
                <c:pt idx="170">
                  <c:v>-4.8828125E-4</c:v>
                </c:pt>
                <c:pt idx="171">
                  <c:v>-2.13623046875E-4</c:v>
                </c:pt>
                <c:pt idx="172">
                  <c:v>-3.35693359375E-4</c:v>
                </c:pt>
                <c:pt idx="173">
                  <c:v>-6.7138671875E-4</c:v>
                </c:pt>
                <c:pt idx="174">
                  <c:v>-2.13623046875E-4</c:v>
                </c:pt>
                <c:pt idx="175" formatCode="0.00E+00">
                  <c:v>1.52587890625E-5</c:v>
                </c:pt>
                <c:pt idx="176" formatCode="0.00E+00">
                  <c:v>-5.035400390625E-4</c:v>
                </c:pt>
                <c:pt idx="177" formatCode="0.00E+00">
                  <c:v>-3.509521484375E-4</c:v>
                </c:pt>
                <c:pt idx="178" formatCode="0.00E+00">
                  <c:v>-5.950927734375E-4</c:v>
                </c:pt>
                <c:pt idx="179" formatCode="0.00E+00">
                  <c:v>-4.425048828125E-4</c:v>
                </c:pt>
                <c:pt idx="180" formatCode="0.00E+00">
                  <c:v>-7.171630859375E-4</c:v>
                </c:pt>
                <c:pt idx="181" formatCode="0.00E+00">
                  <c:v>-3.509521484375E-4</c:v>
                </c:pt>
                <c:pt idx="182" formatCode="0.00E+00">
                  <c:v>-6.256103515625E-4</c:v>
                </c:pt>
                <c:pt idx="183" formatCode="0.00E+00">
                  <c:v>-5.645751953125E-4</c:v>
                </c:pt>
                <c:pt idx="184">
                  <c:v>-1.007080078125E-3</c:v>
                </c:pt>
                <c:pt idx="185">
                  <c:v>-2.44140625E-4</c:v>
                </c:pt>
                <c:pt idx="186" formatCode="0.00E+00">
                  <c:v>-7.476806640625E-4</c:v>
                </c:pt>
                <c:pt idx="187" formatCode="0.00E+00">
                  <c:v>-5.645751953125E-4</c:v>
                </c:pt>
                <c:pt idx="188">
                  <c:v>-5.79833984375E-4</c:v>
                </c:pt>
                <c:pt idx="189" formatCode="0.00E+00">
                  <c:v>-3.509521484375E-4</c:v>
                </c:pt>
                <c:pt idx="190">
                  <c:v>-5.4931640625E-4</c:v>
                </c:pt>
                <c:pt idx="191" formatCode="0.00E+00">
                  <c:v>-5.340576171875E-4</c:v>
                </c:pt>
                <c:pt idx="192">
                  <c:v>-9.1552734375E-5</c:v>
                </c:pt>
                <c:pt idx="193" formatCode="0.00E+00">
                  <c:v>-4.57763671875E-5</c:v>
                </c:pt>
                <c:pt idx="194" formatCode="0.00E+00">
                  <c:v>-1.678466796875E-4</c:v>
                </c:pt>
                <c:pt idx="195">
                  <c:v>3.35693359375E-4</c:v>
                </c:pt>
                <c:pt idx="196" formatCode="0.00E+00">
                  <c:v>-5.950927734375E-4</c:v>
                </c:pt>
                <c:pt idx="197">
                  <c:v>2.13623046875E-4</c:v>
                </c:pt>
                <c:pt idx="198" formatCode="0.00E+00">
                  <c:v>-6.256103515625E-4</c:v>
                </c:pt>
                <c:pt idx="199" formatCode="0.00E+00">
                  <c:v>-7.171630859375E-4</c:v>
                </c:pt>
                <c:pt idx="200">
                  <c:v>-1.312255859375E-3</c:v>
                </c:pt>
                <c:pt idx="201">
                  <c:v>-5.4931640625E-4</c:v>
                </c:pt>
                <c:pt idx="202">
                  <c:v>-1.190185546875E-3</c:v>
                </c:pt>
                <c:pt idx="203" formatCode="0.00E+00">
                  <c:v>-1.2054443359375E-3</c:v>
                </c:pt>
                <c:pt idx="204" formatCode="0.00E+00">
                  <c:v>-8.392333984375E-4</c:v>
                </c:pt>
                <c:pt idx="205">
                  <c:v>-6.7138671875E-4</c:v>
                </c:pt>
                <c:pt idx="206" formatCode="0.00E+00">
                  <c:v>-1.1138916015625E-3</c:v>
                </c:pt>
                <c:pt idx="207">
                  <c:v>-1.434326171875E-3</c:v>
                </c:pt>
                <c:pt idx="208" formatCode="0.00E+00">
                  <c:v>-1.0528564453125E-3</c:v>
                </c:pt>
                <c:pt idx="209">
                  <c:v>-1.190185546875E-3</c:v>
                </c:pt>
                <c:pt idx="210">
                  <c:v>-4.2724609375E-4</c:v>
                </c:pt>
                <c:pt idx="211">
                  <c:v>-1.678466796875E-3</c:v>
                </c:pt>
                <c:pt idx="212">
                  <c:v>-3.662109375E-4</c:v>
                </c:pt>
                <c:pt idx="213">
                  <c:v>-1.800537109375E-3</c:v>
                </c:pt>
                <c:pt idx="214">
                  <c:v>-1.220703125E-3</c:v>
                </c:pt>
                <c:pt idx="215">
                  <c:v>-3.0517578125E-4</c:v>
                </c:pt>
                <c:pt idx="216">
                  <c:v>-3.0517578125E-5</c:v>
                </c:pt>
                <c:pt idx="217" formatCode="0.00E+00">
                  <c:v>-1.2359619140625E-3</c:v>
                </c:pt>
                <c:pt idx="218" formatCode="0.00E+00">
                  <c:v>3.509521484375E-4</c:v>
                </c:pt>
                <c:pt idx="219">
                  <c:v>-4.57763671875E-4</c:v>
                </c:pt>
                <c:pt idx="220">
                  <c:v>0</c:v>
                </c:pt>
                <c:pt idx="221" formatCode="0.00E+00">
                  <c:v>-2.1820068359375E-3</c:v>
                </c:pt>
                <c:pt idx="222">
                  <c:v>-8.23974609375E-4</c:v>
                </c:pt>
                <c:pt idx="223" formatCode="0.00E+00">
                  <c:v>-4.119873046875E-4</c:v>
                </c:pt>
                <c:pt idx="224" formatCode="0.00E+00">
                  <c:v>-1.0528564453125E-3</c:v>
                </c:pt>
                <c:pt idx="225" formatCode="0.00E+00">
                  <c:v>-7.476806640625E-4</c:v>
                </c:pt>
                <c:pt idx="226" formatCode="0.00E+00">
                  <c:v>-1.7852783203125E-3</c:v>
                </c:pt>
                <c:pt idx="227">
                  <c:v>-8.23974609375E-4</c:v>
                </c:pt>
                <c:pt idx="228" formatCode="0.00E+00">
                  <c:v>-1.2359619140625E-3</c:v>
                </c:pt>
                <c:pt idx="229" formatCode="0.00E+00">
                  <c:v>2.288818359375E-4</c:v>
                </c:pt>
                <c:pt idx="230" formatCode="0.00E+00">
                  <c:v>-1.7242431640625E-3</c:v>
                </c:pt>
                <c:pt idx="231">
                  <c:v>-2.288818359375E-3</c:v>
                </c:pt>
                <c:pt idx="232" formatCode="0.00E+00">
                  <c:v>-2.7008056640625E-3</c:v>
                </c:pt>
                <c:pt idx="233">
                  <c:v>-4.5166015625E-3</c:v>
                </c:pt>
                <c:pt idx="234">
                  <c:v>-4.8828125E-4</c:v>
                </c:pt>
                <c:pt idx="235">
                  <c:v>-5.035400390625E-3</c:v>
                </c:pt>
                <c:pt idx="236">
                  <c:v>-1.708984375E-3</c:v>
                </c:pt>
                <c:pt idx="237">
                  <c:v>6.103515625E-4</c:v>
                </c:pt>
                <c:pt idx="238">
                  <c:v>-2.166748046875E-3</c:v>
                </c:pt>
                <c:pt idx="239" formatCode="0.00E+00">
                  <c:v>-3.509521484375E-4</c:v>
                </c:pt>
                <c:pt idx="240">
                  <c:v>-7.62939453125E-4</c:v>
                </c:pt>
                <c:pt idx="241" formatCode="0.00E+00">
                  <c:v>2.288818359375E-4</c:v>
                </c:pt>
                <c:pt idx="242" formatCode="0.00E+00">
                  <c:v>-1.8157958984375E-3</c:v>
                </c:pt>
                <c:pt idx="243">
                  <c:v>3.0517578125E-5</c:v>
                </c:pt>
                <c:pt idx="244" formatCode="0.00E+00">
                  <c:v>-7.171630859375E-4</c:v>
                </c:pt>
                <c:pt idx="245" formatCode="0.00E+00">
                  <c:v>-3.814697265625E-4</c:v>
                </c:pt>
                <c:pt idx="246">
                  <c:v>-8.23974609375E-4</c:v>
                </c:pt>
                <c:pt idx="247">
                  <c:v>-1.190185546875E-3</c:v>
                </c:pt>
                <c:pt idx="248">
                  <c:v>-4.730224609375E-3</c:v>
                </c:pt>
                <c:pt idx="249">
                  <c:v>4.791259765625E-3</c:v>
                </c:pt>
                <c:pt idx="250">
                  <c:v>7.01904296875E-4</c:v>
                </c:pt>
                <c:pt idx="251">
                  <c:v>-3.173828125E-3</c:v>
                </c:pt>
                <c:pt idx="252" formatCode="0.00E+00">
                  <c:v>-6.8206787109375E-3</c:v>
                </c:pt>
                <c:pt idx="253" formatCode="0.00E+00">
                  <c:v>-2.5787353515625E-3</c:v>
                </c:pt>
                <c:pt idx="254">
                  <c:v>2.227783203125E-3</c:v>
                </c:pt>
                <c:pt idx="255">
                  <c:v>5.462646484375E-3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2A2-4E61-97F8-A06DB51B50DF}"/>
            </c:ext>
          </c:extLst>
        </c:ser>
        <c:ser>
          <c:idx val="8"/>
          <c:order val="8"/>
          <c:tx>
            <c:strRef>
              <c:f>'All New UVresults'!$J$14</c:f>
              <c:strCache>
                <c:ptCount val="1"/>
                <c:pt idx="0">
                  <c:v>7Br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UVresults'!$J$15:$J$270</c:f>
              <c:numCache>
                <c:formatCode>General</c:formatCode>
                <c:ptCount val="256"/>
                <c:pt idx="0">
                  <c:v>0.204818725585938</c:v>
                </c:pt>
                <c:pt idx="1">
                  <c:v>0.743804931640625</c:v>
                </c:pt>
                <c:pt idx="2">
                  <c:v>0.884033203125</c:v>
                </c:pt>
                <c:pt idx="3">
                  <c:v>1.1768341064453101</c:v>
                </c:pt>
                <c:pt idx="4">
                  <c:v>1.1587371826171899</c:v>
                </c:pt>
                <c:pt idx="5">
                  <c:v>1.2987365722656301</c:v>
                </c:pt>
                <c:pt idx="6">
                  <c:v>1.2437286376953101</c:v>
                </c:pt>
                <c:pt idx="7">
                  <c:v>1.30316162109375</c:v>
                </c:pt>
                <c:pt idx="8">
                  <c:v>1.4308166503906301</c:v>
                </c:pt>
                <c:pt idx="9">
                  <c:v>1.1451110839843801</c:v>
                </c:pt>
                <c:pt idx="10">
                  <c:v>1.3596649169921899</c:v>
                </c:pt>
                <c:pt idx="11">
                  <c:v>0.942047119140625</c:v>
                </c:pt>
                <c:pt idx="12">
                  <c:v>1.0369873046875</c:v>
                </c:pt>
                <c:pt idx="13">
                  <c:v>0.76593017578125</c:v>
                </c:pt>
                <c:pt idx="14">
                  <c:v>0.80424499511718806</c:v>
                </c:pt>
                <c:pt idx="15">
                  <c:v>0.61601257324218806</c:v>
                </c:pt>
                <c:pt idx="16">
                  <c:v>0.64045715332031306</c:v>
                </c:pt>
                <c:pt idx="17">
                  <c:v>0.53904724121093806</c:v>
                </c:pt>
                <c:pt idx="18">
                  <c:v>0.5550537109375</c:v>
                </c:pt>
                <c:pt idx="19">
                  <c:v>0.49920654296875</c:v>
                </c:pt>
                <c:pt idx="20">
                  <c:v>0.488494873046875</c:v>
                </c:pt>
                <c:pt idx="21">
                  <c:v>0.441726684570313</c:v>
                </c:pt>
                <c:pt idx="22">
                  <c:v>0.432952880859375</c:v>
                </c:pt>
                <c:pt idx="23">
                  <c:v>0.398468017578125</c:v>
                </c:pt>
                <c:pt idx="24">
                  <c:v>0.393508911132813</c:v>
                </c:pt>
                <c:pt idx="25">
                  <c:v>0.364974975585938</c:v>
                </c:pt>
                <c:pt idx="26">
                  <c:v>0.369598388671875</c:v>
                </c:pt>
                <c:pt idx="27">
                  <c:v>0.352508544921875</c:v>
                </c:pt>
                <c:pt idx="28">
                  <c:v>0.379730224609375</c:v>
                </c:pt>
                <c:pt idx="29">
                  <c:v>0.372650146484375</c:v>
                </c:pt>
                <c:pt idx="30">
                  <c:v>0.403427124023438</c:v>
                </c:pt>
                <c:pt idx="31">
                  <c:v>0.386886596679688</c:v>
                </c:pt>
                <c:pt idx="32">
                  <c:v>0.394424438476563</c:v>
                </c:pt>
                <c:pt idx="33">
                  <c:v>0.3740234375</c:v>
                </c:pt>
                <c:pt idx="34">
                  <c:v>0.38751220703125</c:v>
                </c:pt>
                <c:pt idx="35">
                  <c:v>0.383087158203125</c:v>
                </c:pt>
                <c:pt idx="36">
                  <c:v>0.401535034179688</c:v>
                </c:pt>
                <c:pt idx="37">
                  <c:v>0.394607543945313</c:v>
                </c:pt>
                <c:pt idx="38">
                  <c:v>0.40191650390625</c:v>
                </c:pt>
                <c:pt idx="39">
                  <c:v>0.379608154296875</c:v>
                </c:pt>
                <c:pt idx="40">
                  <c:v>0.377212524414063</c:v>
                </c:pt>
                <c:pt idx="41">
                  <c:v>0.349639892578125</c:v>
                </c:pt>
                <c:pt idx="42">
                  <c:v>0.3460693359375</c:v>
                </c:pt>
                <c:pt idx="43">
                  <c:v>0.315521240234375</c:v>
                </c:pt>
                <c:pt idx="44">
                  <c:v>0.323348999023438</c:v>
                </c:pt>
                <c:pt idx="45">
                  <c:v>0.290939331054688</c:v>
                </c:pt>
                <c:pt idx="46">
                  <c:v>0.292709350585938</c:v>
                </c:pt>
                <c:pt idx="47">
                  <c:v>0.27239990234375</c:v>
                </c:pt>
                <c:pt idx="48">
                  <c:v>0.281600952148438</c:v>
                </c:pt>
                <c:pt idx="49">
                  <c:v>0.256805419921875</c:v>
                </c:pt>
                <c:pt idx="50">
                  <c:v>0.263778686523438</c:v>
                </c:pt>
                <c:pt idx="51">
                  <c:v>0.25567626953125</c:v>
                </c:pt>
                <c:pt idx="52">
                  <c:v>0.26910400390625</c:v>
                </c:pt>
                <c:pt idx="53">
                  <c:v>0.271011352539063</c:v>
                </c:pt>
                <c:pt idx="54">
                  <c:v>0.2901611328125</c:v>
                </c:pt>
                <c:pt idx="55">
                  <c:v>0.296554565429688</c:v>
                </c:pt>
                <c:pt idx="56">
                  <c:v>0.315658569335938</c:v>
                </c:pt>
                <c:pt idx="57">
                  <c:v>0.317459106445313</c:v>
                </c:pt>
                <c:pt idx="58">
                  <c:v>0.344924926757813</c:v>
                </c:pt>
                <c:pt idx="59">
                  <c:v>0.35638427734375</c:v>
                </c:pt>
                <c:pt idx="60">
                  <c:v>0.397247314453125</c:v>
                </c:pt>
                <c:pt idx="61">
                  <c:v>0.412246704101563</c:v>
                </c:pt>
                <c:pt idx="62">
                  <c:v>0.44342041015625</c:v>
                </c:pt>
                <c:pt idx="63">
                  <c:v>0.446090698242188</c:v>
                </c:pt>
                <c:pt idx="64">
                  <c:v>0.471939086914063</c:v>
                </c:pt>
                <c:pt idx="65">
                  <c:v>0.4686279296875</c:v>
                </c:pt>
                <c:pt idx="66">
                  <c:v>0.50202941894531306</c:v>
                </c:pt>
                <c:pt idx="67">
                  <c:v>0.50035095214843806</c:v>
                </c:pt>
                <c:pt idx="68">
                  <c:v>0.536529541015625</c:v>
                </c:pt>
                <c:pt idx="69">
                  <c:v>0.51994323730468806</c:v>
                </c:pt>
                <c:pt idx="70">
                  <c:v>0.5318603515625</c:v>
                </c:pt>
                <c:pt idx="71">
                  <c:v>0.481124877929688</c:v>
                </c:pt>
                <c:pt idx="72">
                  <c:v>0.459732055664063</c:v>
                </c:pt>
                <c:pt idx="73">
                  <c:v>0.395095825195313</c:v>
                </c:pt>
                <c:pt idx="74">
                  <c:v>0.3638916015625</c:v>
                </c:pt>
                <c:pt idx="75">
                  <c:v>0.3133544921875</c:v>
                </c:pt>
                <c:pt idx="76">
                  <c:v>0.297836303710938</c:v>
                </c:pt>
                <c:pt idx="77">
                  <c:v>0.274520874023438</c:v>
                </c:pt>
                <c:pt idx="78">
                  <c:v>0.279922485351563</c:v>
                </c:pt>
                <c:pt idx="79">
                  <c:v>0.275711059570313</c:v>
                </c:pt>
                <c:pt idx="80">
                  <c:v>0.296875</c:v>
                </c:pt>
                <c:pt idx="81">
                  <c:v>0.3082275390625</c:v>
                </c:pt>
                <c:pt idx="82">
                  <c:v>0.343917846679688</c:v>
                </c:pt>
                <c:pt idx="83">
                  <c:v>0.363723754882813</c:v>
                </c:pt>
                <c:pt idx="84">
                  <c:v>0.410751342773438</c:v>
                </c:pt>
                <c:pt idx="85">
                  <c:v>0.436798095703125</c:v>
                </c:pt>
                <c:pt idx="86">
                  <c:v>0.4898681640625</c:v>
                </c:pt>
                <c:pt idx="87">
                  <c:v>0.504974365234375</c:v>
                </c:pt>
                <c:pt idx="88">
                  <c:v>0.55503845214843806</c:v>
                </c:pt>
                <c:pt idx="89">
                  <c:v>0.563446044921875</c:v>
                </c:pt>
                <c:pt idx="90">
                  <c:v>0.61549377441406306</c:v>
                </c:pt>
                <c:pt idx="91">
                  <c:v>0.614410400390625</c:v>
                </c:pt>
                <c:pt idx="92">
                  <c:v>0.656005859375</c:v>
                </c:pt>
                <c:pt idx="93">
                  <c:v>0.64237976074218806</c:v>
                </c:pt>
                <c:pt idx="94">
                  <c:v>0.68571472167968806</c:v>
                </c:pt>
                <c:pt idx="95">
                  <c:v>0.6790771484375</c:v>
                </c:pt>
                <c:pt idx="96">
                  <c:v>0.72210693359375</c:v>
                </c:pt>
                <c:pt idx="97">
                  <c:v>0.69917297363281306</c:v>
                </c:pt>
                <c:pt idx="98">
                  <c:v>0.729705810546875</c:v>
                </c:pt>
                <c:pt idx="99">
                  <c:v>0.703643798828125</c:v>
                </c:pt>
                <c:pt idx="100">
                  <c:v>0.729278564453125</c:v>
                </c:pt>
                <c:pt idx="101">
                  <c:v>0.674163818359375</c:v>
                </c:pt>
                <c:pt idx="102">
                  <c:v>0.62879943847656306</c:v>
                </c:pt>
                <c:pt idx="103">
                  <c:v>0.52947998046875</c:v>
                </c:pt>
                <c:pt idx="104">
                  <c:v>0.446426391601563</c:v>
                </c:pt>
                <c:pt idx="105">
                  <c:v>0.36669921875</c:v>
                </c:pt>
                <c:pt idx="106">
                  <c:v>0.317657470703125</c:v>
                </c:pt>
                <c:pt idx="107">
                  <c:v>0.26397705078125</c:v>
                </c:pt>
                <c:pt idx="108">
                  <c:v>0.215713500976563</c:v>
                </c:pt>
                <c:pt idx="109">
                  <c:v>0.168869018554688</c:v>
                </c:pt>
                <c:pt idx="110">
                  <c:v>0.130081176757813</c:v>
                </c:pt>
                <c:pt idx="111">
                  <c:v>8.8134765625E-2</c:v>
                </c:pt>
                <c:pt idx="112">
                  <c:v>6.5765380859375E-2</c:v>
                </c:pt>
                <c:pt idx="113">
                  <c:v>4.730224609375E-2</c:v>
                </c:pt>
                <c:pt idx="114">
                  <c:v>3.82080078125E-2</c:v>
                </c:pt>
                <c:pt idx="115">
                  <c:v>3.2928466796875E-2</c:v>
                </c:pt>
                <c:pt idx="116">
                  <c:v>2.69775390625E-2</c:v>
                </c:pt>
                <c:pt idx="117" formatCode="0.00E+00">
                  <c:v>2.19573974609375E-2</c:v>
                </c:pt>
                <c:pt idx="118">
                  <c:v>1.8524169921875E-2</c:v>
                </c:pt>
                <c:pt idx="119">
                  <c:v>1.5045166015625E-2</c:v>
                </c:pt>
                <c:pt idx="120">
                  <c:v>1.220703125E-2</c:v>
                </c:pt>
                <c:pt idx="121" formatCode="0.00E+00">
                  <c:v>1.02386474609375E-2</c:v>
                </c:pt>
                <c:pt idx="122" formatCode="0.00E+00">
                  <c:v>8.4381103515625E-3</c:v>
                </c:pt>
                <c:pt idx="123">
                  <c:v>6.591796875E-3</c:v>
                </c:pt>
                <c:pt idx="124">
                  <c:v>5.37109375E-3</c:v>
                </c:pt>
                <c:pt idx="125">
                  <c:v>4.21142578125E-3</c:v>
                </c:pt>
                <c:pt idx="126" formatCode="0.00E+00">
                  <c:v>3.2196044921875E-3</c:v>
                </c:pt>
                <c:pt idx="127" formatCode="0.00E+00">
                  <c:v>2.3956298828125E-3</c:v>
                </c:pt>
                <c:pt idx="128" formatCode="0.00E+00">
                  <c:v>1.7852783203125E-3</c:v>
                </c:pt>
                <c:pt idx="129" formatCode="0.00E+00">
                  <c:v>1.2969970703125E-3</c:v>
                </c:pt>
                <c:pt idx="130">
                  <c:v>8.23974609375E-4</c:v>
                </c:pt>
                <c:pt idx="131" formatCode="0.00E+00">
                  <c:v>4.119873046875E-4</c:v>
                </c:pt>
                <c:pt idx="132">
                  <c:v>1.8310546875E-4</c:v>
                </c:pt>
                <c:pt idx="133">
                  <c:v>-3.0517578125E-5</c:v>
                </c:pt>
                <c:pt idx="134" formatCode="0.00E+00">
                  <c:v>-1.678466796875E-4</c:v>
                </c:pt>
                <c:pt idx="135" formatCode="0.00E+00">
                  <c:v>-2.593994140625E-4</c:v>
                </c:pt>
                <c:pt idx="136">
                  <c:v>-4.2724609375E-4</c:v>
                </c:pt>
                <c:pt idx="137" formatCode="0.00E+00">
                  <c:v>-4.425048828125E-4</c:v>
                </c:pt>
                <c:pt idx="138" formatCode="0.00E+00">
                  <c:v>-5.645751953125E-4</c:v>
                </c:pt>
                <c:pt idx="139">
                  <c:v>-4.8828125E-4</c:v>
                </c:pt>
                <c:pt idx="140" formatCode="0.00E+00">
                  <c:v>-7.781982421875E-4</c:v>
                </c:pt>
                <c:pt idx="141" formatCode="0.00E+00">
                  <c:v>-7.171630859375E-4</c:v>
                </c:pt>
                <c:pt idx="142" formatCode="0.00E+00">
                  <c:v>-9.002685546875E-4</c:v>
                </c:pt>
                <c:pt idx="143">
                  <c:v>-1.007080078125E-3</c:v>
                </c:pt>
                <c:pt idx="144">
                  <c:v>-1.15966796875E-3</c:v>
                </c:pt>
                <c:pt idx="145" formatCode="0.00E+00">
                  <c:v>-1.2359619140625E-3</c:v>
                </c:pt>
                <c:pt idx="146" formatCode="0.00E+00">
                  <c:v>-1.0833740234375E-3</c:v>
                </c:pt>
                <c:pt idx="147" formatCode="0.00E+00">
                  <c:v>-1.5106201171875E-3</c:v>
                </c:pt>
                <c:pt idx="148">
                  <c:v>-1.89208984375E-3</c:v>
                </c:pt>
                <c:pt idx="149" formatCode="0.00E+00">
                  <c:v>-1.6326904296875E-3</c:v>
                </c:pt>
                <c:pt idx="150" formatCode="0.00E+00">
                  <c:v>-1.4801025390625E-3</c:v>
                </c:pt>
                <c:pt idx="151">
                  <c:v>-1.5869140625E-3</c:v>
                </c:pt>
                <c:pt idx="152" formatCode="0.00E+00">
                  <c:v>-1.6937255859375E-3</c:v>
                </c:pt>
                <c:pt idx="153">
                  <c:v>-1.5869140625E-3</c:v>
                </c:pt>
                <c:pt idx="154" formatCode="0.00E+00">
                  <c:v>-1.6632080078125E-3</c:v>
                </c:pt>
                <c:pt idx="155" formatCode="0.00E+00">
                  <c:v>-1.6632080078125E-3</c:v>
                </c:pt>
                <c:pt idx="156">
                  <c:v>-1.77001953125E-3</c:v>
                </c:pt>
                <c:pt idx="157">
                  <c:v>-1.800537109375E-3</c:v>
                </c:pt>
                <c:pt idx="158" formatCode="0.00E+00">
                  <c:v>-1.8157958984375E-3</c:v>
                </c:pt>
                <c:pt idx="159" formatCode="0.00E+00">
                  <c:v>-1.6632080078125E-3</c:v>
                </c:pt>
                <c:pt idx="160">
                  <c:v>-1.77001953125E-3</c:v>
                </c:pt>
                <c:pt idx="161">
                  <c:v>-1.861572265625E-3</c:v>
                </c:pt>
                <c:pt idx="162">
                  <c:v>-1.8310546875E-3</c:v>
                </c:pt>
                <c:pt idx="163">
                  <c:v>-1.861572265625E-3</c:v>
                </c:pt>
                <c:pt idx="164">
                  <c:v>-1.8310546875E-3</c:v>
                </c:pt>
                <c:pt idx="165">
                  <c:v>-1.77001953125E-3</c:v>
                </c:pt>
                <c:pt idx="166">
                  <c:v>-1.953125E-3</c:v>
                </c:pt>
                <c:pt idx="167">
                  <c:v>-1.617431640625E-3</c:v>
                </c:pt>
                <c:pt idx="168" formatCode="0.00E+00">
                  <c:v>-1.5411376953125E-3</c:v>
                </c:pt>
                <c:pt idx="169" formatCode="0.00E+00">
                  <c:v>-1.9378662109375E-3</c:v>
                </c:pt>
                <c:pt idx="170" formatCode="0.00E+00">
                  <c:v>-1.7547607421875E-3</c:v>
                </c:pt>
                <c:pt idx="171" formatCode="0.00E+00">
                  <c:v>-1.6326904296875E-3</c:v>
                </c:pt>
                <c:pt idx="172" formatCode="0.00E+00">
                  <c:v>-1.7547607421875E-3</c:v>
                </c:pt>
                <c:pt idx="173" formatCode="0.00E+00">
                  <c:v>-1.7242431640625E-3</c:v>
                </c:pt>
                <c:pt idx="174">
                  <c:v>-1.800537109375E-3</c:v>
                </c:pt>
                <c:pt idx="175">
                  <c:v>3.0517578125E-5</c:v>
                </c:pt>
                <c:pt idx="176">
                  <c:v>-1.861572265625E-3</c:v>
                </c:pt>
                <c:pt idx="177">
                  <c:v>-1.739501953125E-3</c:v>
                </c:pt>
                <c:pt idx="178" formatCode="0.00E+00">
                  <c:v>-1.7242431640625E-3</c:v>
                </c:pt>
                <c:pt idx="179">
                  <c:v>-1.861572265625E-3</c:v>
                </c:pt>
                <c:pt idx="180" formatCode="0.00E+00">
                  <c:v>-1.9989013671875E-3</c:v>
                </c:pt>
                <c:pt idx="181" formatCode="0.00E+00">
                  <c:v>-1.9683837890625E-3</c:v>
                </c:pt>
                <c:pt idx="182" formatCode="0.00E+00">
                  <c:v>-1.9073486328125E-3</c:v>
                </c:pt>
                <c:pt idx="183" formatCode="0.00E+00">
                  <c:v>-1.9989013671875E-3</c:v>
                </c:pt>
                <c:pt idx="184" formatCode="0.00E+00">
                  <c:v>-1.9073486328125E-3</c:v>
                </c:pt>
                <c:pt idx="185">
                  <c:v>-1.953125E-3</c:v>
                </c:pt>
                <c:pt idx="186">
                  <c:v>-2.01416015625E-3</c:v>
                </c:pt>
                <c:pt idx="187">
                  <c:v>-2.01416015625E-3</c:v>
                </c:pt>
                <c:pt idx="188">
                  <c:v>-1.861572265625E-3</c:v>
                </c:pt>
                <c:pt idx="189" formatCode="0.00E+00">
                  <c:v>-1.8157958984375E-3</c:v>
                </c:pt>
                <c:pt idx="190" formatCode="0.00E+00">
                  <c:v>-1.9378662109375E-3</c:v>
                </c:pt>
                <c:pt idx="191" formatCode="0.00E+00">
                  <c:v>-2.0904541015625E-3</c:v>
                </c:pt>
                <c:pt idx="192">
                  <c:v>-2.25830078125E-3</c:v>
                </c:pt>
                <c:pt idx="193">
                  <c:v>-2.197265625E-3</c:v>
                </c:pt>
                <c:pt idx="194">
                  <c:v>-2.50244140625E-3</c:v>
                </c:pt>
                <c:pt idx="195">
                  <c:v>-2.3193359375E-3</c:v>
                </c:pt>
                <c:pt idx="196" formatCode="0.00E+00">
                  <c:v>-2.4261474609375E-3</c:v>
                </c:pt>
                <c:pt idx="197" formatCode="0.00E+00">
                  <c:v>-3.814697265625E-4</c:v>
                </c:pt>
                <c:pt idx="198" formatCode="0.00E+00">
                  <c:v>-2.4566650390625E-3</c:v>
                </c:pt>
                <c:pt idx="199" formatCode="0.00E+00">
                  <c:v>-2.2430419921875E-3</c:v>
                </c:pt>
                <c:pt idx="200">
                  <c:v>-2.0751953125E-3</c:v>
                </c:pt>
                <c:pt idx="201" formatCode="0.00E+00">
                  <c:v>-1.8463134765625E-3</c:v>
                </c:pt>
                <c:pt idx="202" formatCode="0.00E+00">
                  <c:v>-1.4190673828125E-3</c:v>
                </c:pt>
                <c:pt idx="203">
                  <c:v>-8.85009765625E-4</c:v>
                </c:pt>
                <c:pt idx="204" formatCode="0.00E+00">
                  <c:v>-1.9683837890625E-3</c:v>
                </c:pt>
                <c:pt idx="205">
                  <c:v>-4.8828125E-4</c:v>
                </c:pt>
                <c:pt idx="206" formatCode="0.00E+00">
                  <c:v>-1.8768310546875E-3</c:v>
                </c:pt>
                <c:pt idx="207" formatCode="0.00E+00">
                  <c:v>-2.0904541015625E-3</c:v>
                </c:pt>
                <c:pt idx="208" formatCode="0.00E+00">
                  <c:v>-2.6702880859375E-3</c:v>
                </c:pt>
                <c:pt idx="209" formatCode="0.00E+00">
                  <c:v>-1.6937255859375E-3</c:v>
                </c:pt>
                <c:pt idx="210">
                  <c:v>-1.861572265625E-3</c:v>
                </c:pt>
                <c:pt idx="211">
                  <c:v>-1.983642578125E-3</c:v>
                </c:pt>
                <c:pt idx="212">
                  <c:v>-8.544921875E-4</c:v>
                </c:pt>
                <c:pt idx="213" formatCode="0.00E+00">
                  <c:v>-2.1820068359375E-3</c:v>
                </c:pt>
                <c:pt idx="214">
                  <c:v>-2.227783203125E-3</c:v>
                </c:pt>
                <c:pt idx="215" formatCode="0.00E+00">
                  <c:v>-1.5716552734375E-3</c:v>
                </c:pt>
                <c:pt idx="216" formatCode="0.00E+00">
                  <c:v>-4.57763671875E-5</c:v>
                </c:pt>
                <c:pt idx="217" formatCode="0.00E+00">
                  <c:v>-2.1820068359375E-3</c:v>
                </c:pt>
                <c:pt idx="218">
                  <c:v>-2.166748046875E-3</c:v>
                </c:pt>
                <c:pt idx="219">
                  <c:v>-2.227783203125E-3</c:v>
                </c:pt>
                <c:pt idx="220">
                  <c:v>-3.0517578125E-5</c:v>
                </c:pt>
                <c:pt idx="221">
                  <c:v>-1.922607421875E-3</c:v>
                </c:pt>
                <c:pt idx="222" formatCode="0.00E+00">
                  <c:v>-2.1514892578125E-3</c:v>
                </c:pt>
                <c:pt idx="223" formatCode="0.00E+00">
                  <c:v>-1.9683837890625E-3</c:v>
                </c:pt>
                <c:pt idx="224">
                  <c:v>-2.197265625E-3</c:v>
                </c:pt>
                <c:pt idx="225" formatCode="0.00E+00">
                  <c:v>-1.9683837890625E-3</c:v>
                </c:pt>
                <c:pt idx="226" formatCode="0.00E+00">
                  <c:v>-2.3345947265625E-3</c:v>
                </c:pt>
                <c:pt idx="227">
                  <c:v>-1.8310546875E-3</c:v>
                </c:pt>
                <c:pt idx="228" formatCode="0.00E+00">
                  <c:v>-2.0904541015625E-3</c:v>
                </c:pt>
                <c:pt idx="229" formatCode="0.00E+00">
                  <c:v>-1.7242431640625E-3</c:v>
                </c:pt>
                <c:pt idx="230">
                  <c:v>-2.044677734375E-3</c:v>
                </c:pt>
                <c:pt idx="231" formatCode="0.00E+00">
                  <c:v>-1.7852783203125E-3</c:v>
                </c:pt>
                <c:pt idx="232" formatCode="0.00E+00">
                  <c:v>-1.4190673828125E-3</c:v>
                </c:pt>
                <c:pt idx="233">
                  <c:v>1.220703125E-3</c:v>
                </c:pt>
                <c:pt idx="234">
                  <c:v>-2.8076171875E-3</c:v>
                </c:pt>
                <c:pt idx="235" formatCode="0.00E+00">
                  <c:v>-2.2125244140625E-3</c:v>
                </c:pt>
                <c:pt idx="236">
                  <c:v>-1.89208984375E-3</c:v>
                </c:pt>
                <c:pt idx="237">
                  <c:v>-1.983642578125E-3</c:v>
                </c:pt>
                <c:pt idx="238" formatCode="0.00E+00">
                  <c:v>-2.3956298828125E-3</c:v>
                </c:pt>
                <c:pt idx="239">
                  <c:v>-1.922607421875E-3</c:v>
                </c:pt>
                <c:pt idx="240" formatCode="0.00E+00">
                  <c:v>-2.1514892578125E-3</c:v>
                </c:pt>
                <c:pt idx="241">
                  <c:v>-1.89208984375E-3</c:v>
                </c:pt>
                <c:pt idx="242" formatCode="0.00E+00">
                  <c:v>-2.3651123046875E-3</c:v>
                </c:pt>
                <c:pt idx="243" formatCode="0.00E+00">
                  <c:v>-2.1209716796875E-3</c:v>
                </c:pt>
                <c:pt idx="244" formatCode="0.00E+00">
                  <c:v>-2.0599365234375E-3</c:v>
                </c:pt>
                <c:pt idx="245" formatCode="0.00E+00">
                  <c:v>-2.1820068359375E-3</c:v>
                </c:pt>
                <c:pt idx="246">
                  <c:v>-2.227783203125E-3</c:v>
                </c:pt>
                <c:pt idx="247" formatCode="0.00E+00">
                  <c:v>-2.0599365234375E-3</c:v>
                </c:pt>
                <c:pt idx="248">
                  <c:v>-2.655029296875E-3</c:v>
                </c:pt>
                <c:pt idx="249" formatCode="0.00E+00">
                  <c:v>-1.9073486328125E-3</c:v>
                </c:pt>
                <c:pt idx="250" formatCode="0.00E+00">
                  <c:v>-1.9683837890625E-3</c:v>
                </c:pt>
                <c:pt idx="251" formatCode="0.00E+00">
                  <c:v>-2.288818359375E-4</c:v>
                </c:pt>
                <c:pt idx="252" formatCode="0.00E+00">
                  <c:v>-2.7923583984375E-3</c:v>
                </c:pt>
                <c:pt idx="253" formatCode="0.00E+00">
                  <c:v>-2.3345947265625E-3</c:v>
                </c:pt>
                <c:pt idx="254" formatCode="0.00E+00">
                  <c:v>-2.3345947265625E-3</c:v>
                </c:pt>
                <c:pt idx="255">
                  <c:v>-1.983642578125E-3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2A2-4E61-97F8-A06DB51B50DF}"/>
            </c:ext>
          </c:extLst>
        </c:ser>
        <c:ser>
          <c:idx val="9"/>
          <c:order val="9"/>
          <c:tx>
            <c:strRef>
              <c:f>'All New UVresults'!$K$14</c:f>
              <c:strCache>
                <c:ptCount val="1"/>
                <c:pt idx="0">
                  <c:v>5Me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UVresults'!$K$15:$K$270</c:f>
              <c:numCache>
                <c:formatCode>General</c:formatCode>
                <c:ptCount val="256"/>
                <c:pt idx="0">
                  <c:v>0.142013549804688</c:v>
                </c:pt>
                <c:pt idx="1">
                  <c:v>0.7115478515625</c:v>
                </c:pt>
                <c:pt idx="2">
                  <c:v>0.74540710449218806</c:v>
                </c:pt>
                <c:pt idx="3">
                  <c:v>1.0674743652343801</c:v>
                </c:pt>
                <c:pt idx="4">
                  <c:v>0.99205017089843806</c:v>
                </c:pt>
                <c:pt idx="5">
                  <c:v>1.0633087158203101</c:v>
                </c:pt>
                <c:pt idx="6">
                  <c:v>1.2700347900390601</c:v>
                </c:pt>
                <c:pt idx="7">
                  <c:v>0.91770935058593806</c:v>
                </c:pt>
                <c:pt idx="8">
                  <c:v>1.1102294921875</c:v>
                </c:pt>
                <c:pt idx="9">
                  <c:v>0.721527099609375</c:v>
                </c:pt>
                <c:pt idx="10">
                  <c:v>0.740447998046875</c:v>
                </c:pt>
                <c:pt idx="11">
                  <c:v>0.57579040527343806</c:v>
                </c:pt>
                <c:pt idx="12">
                  <c:v>0.615142822265625</c:v>
                </c:pt>
                <c:pt idx="13">
                  <c:v>0.519012451171875</c:v>
                </c:pt>
                <c:pt idx="14">
                  <c:v>0.58503723144531306</c:v>
                </c:pt>
                <c:pt idx="15">
                  <c:v>0.50408935546875</c:v>
                </c:pt>
                <c:pt idx="16">
                  <c:v>0.569366455078125</c:v>
                </c:pt>
                <c:pt idx="17">
                  <c:v>0.50471496582031306</c:v>
                </c:pt>
                <c:pt idx="18">
                  <c:v>0.53729248046875</c:v>
                </c:pt>
                <c:pt idx="19">
                  <c:v>0.476394653320313</c:v>
                </c:pt>
                <c:pt idx="20">
                  <c:v>0.45245361328125</c:v>
                </c:pt>
                <c:pt idx="21">
                  <c:v>0.404327392578125</c:v>
                </c:pt>
                <c:pt idx="22">
                  <c:v>0.399673461914063</c:v>
                </c:pt>
                <c:pt idx="23">
                  <c:v>0.378326416015625</c:v>
                </c:pt>
                <c:pt idx="24">
                  <c:v>0.397415161132813</c:v>
                </c:pt>
                <c:pt idx="25">
                  <c:v>0.398818969726563</c:v>
                </c:pt>
                <c:pt idx="26">
                  <c:v>0.443405151367188</c:v>
                </c:pt>
                <c:pt idx="27">
                  <c:v>0.450653076171875</c:v>
                </c:pt>
                <c:pt idx="28">
                  <c:v>0.52836608886718806</c:v>
                </c:pt>
                <c:pt idx="29">
                  <c:v>0.534454345703125</c:v>
                </c:pt>
                <c:pt idx="30">
                  <c:v>0.587921142578125</c:v>
                </c:pt>
                <c:pt idx="31">
                  <c:v>0.5423583984375</c:v>
                </c:pt>
                <c:pt idx="32">
                  <c:v>0.56843566894531306</c:v>
                </c:pt>
                <c:pt idx="33">
                  <c:v>0.54144287109375</c:v>
                </c:pt>
                <c:pt idx="34">
                  <c:v>0.56703186035156306</c:v>
                </c:pt>
                <c:pt idx="35">
                  <c:v>0.54170227050781306</c:v>
                </c:pt>
                <c:pt idx="36">
                  <c:v>0.55171203613281306</c:v>
                </c:pt>
                <c:pt idx="37">
                  <c:v>0.51556396484375</c:v>
                </c:pt>
                <c:pt idx="38">
                  <c:v>0.509979248046875</c:v>
                </c:pt>
                <c:pt idx="39">
                  <c:v>0.466400146484375</c:v>
                </c:pt>
                <c:pt idx="40">
                  <c:v>0.452362060546875</c:v>
                </c:pt>
                <c:pt idx="41">
                  <c:v>0.401504516601563</c:v>
                </c:pt>
                <c:pt idx="42">
                  <c:v>0.380783081054688</c:v>
                </c:pt>
                <c:pt idx="43">
                  <c:v>0.330490112304688</c:v>
                </c:pt>
                <c:pt idx="44">
                  <c:v>0.329208374023438</c:v>
                </c:pt>
                <c:pt idx="45">
                  <c:v>0.295211791992188</c:v>
                </c:pt>
                <c:pt idx="46">
                  <c:v>0.29437255859375</c:v>
                </c:pt>
                <c:pt idx="47">
                  <c:v>0.271224975585938</c:v>
                </c:pt>
                <c:pt idx="48">
                  <c:v>0.279495239257813</c:v>
                </c:pt>
                <c:pt idx="49">
                  <c:v>0.25537109375</c:v>
                </c:pt>
                <c:pt idx="50">
                  <c:v>0.271591186523438</c:v>
                </c:pt>
                <c:pt idx="51">
                  <c:v>0.274002075195313</c:v>
                </c:pt>
                <c:pt idx="52">
                  <c:v>0.299224853515625</c:v>
                </c:pt>
                <c:pt idx="53">
                  <c:v>0.311965942382813</c:v>
                </c:pt>
                <c:pt idx="54">
                  <c:v>0.348480224609375</c:v>
                </c:pt>
                <c:pt idx="55">
                  <c:v>0.369155883789063</c:v>
                </c:pt>
                <c:pt idx="56">
                  <c:v>0.41241455078125</c:v>
                </c:pt>
                <c:pt idx="57">
                  <c:v>0.435867309570313</c:v>
                </c:pt>
                <c:pt idx="58">
                  <c:v>0.484466552734375</c:v>
                </c:pt>
                <c:pt idx="59">
                  <c:v>0.51133728027343806</c:v>
                </c:pt>
                <c:pt idx="60">
                  <c:v>0.5780029296875</c:v>
                </c:pt>
                <c:pt idx="61">
                  <c:v>0.61564636230468806</c:v>
                </c:pt>
                <c:pt idx="62">
                  <c:v>0.699676513671875</c:v>
                </c:pt>
                <c:pt idx="63">
                  <c:v>0.72401428222656306</c:v>
                </c:pt>
                <c:pt idx="64">
                  <c:v>0.804351806640625</c:v>
                </c:pt>
                <c:pt idx="65">
                  <c:v>0.7906494140625</c:v>
                </c:pt>
                <c:pt idx="66">
                  <c:v>0.86036682128906306</c:v>
                </c:pt>
                <c:pt idx="67">
                  <c:v>0.826416015625</c:v>
                </c:pt>
                <c:pt idx="68">
                  <c:v>0.907958984375</c:v>
                </c:pt>
                <c:pt idx="69">
                  <c:v>0.870635986328125</c:v>
                </c:pt>
                <c:pt idx="70">
                  <c:v>0.968994140625</c:v>
                </c:pt>
                <c:pt idx="71">
                  <c:v>0.90248107910156306</c:v>
                </c:pt>
                <c:pt idx="72">
                  <c:v>0.96833801269531306</c:v>
                </c:pt>
                <c:pt idx="73">
                  <c:v>0.85197448730468806</c:v>
                </c:pt>
                <c:pt idx="74">
                  <c:v>0.85008239746093806</c:v>
                </c:pt>
                <c:pt idx="75">
                  <c:v>0.71330261230468806</c:v>
                </c:pt>
                <c:pt idx="76">
                  <c:v>0.66497802734375</c:v>
                </c:pt>
                <c:pt idx="77">
                  <c:v>0.55230712890625</c:v>
                </c:pt>
                <c:pt idx="78">
                  <c:v>0.50550842285156306</c:v>
                </c:pt>
                <c:pt idx="79">
                  <c:v>0.427764892578125</c:v>
                </c:pt>
                <c:pt idx="80">
                  <c:v>0.401123046875</c:v>
                </c:pt>
                <c:pt idx="81">
                  <c:v>0.363677978515625</c:v>
                </c:pt>
                <c:pt idx="82">
                  <c:v>0.366683959960938</c:v>
                </c:pt>
                <c:pt idx="83">
                  <c:v>0.359603881835938</c:v>
                </c:pt>
                <c:pt idx="84">
                  <c:v>0.385162353515625</c:v>
                </c:pt>
                <c:pt idx="85">
                  <c:v>0.394287109375</c:v>
                </c:pt>
                <c:pt idx="86">
                  <c:v>0.430892944335938</c:v>
                </c:pt>
                <c:pt idx="87">
                  <c:v>0.440093994140625</c:v>
                </c:pt>
                <c:pt idx="88">
                  <c:v>0.481597900390625</c:v>
                </c:pt>
                <c:pt idx="89">
                  <c:v>0.489761352539063</c:v>
                </c:pt>
                <c:pt idx="90">
                  <c:v>0.53399658203125</c:v>
                </c:pt>
                <c:pt idx="91">
                  <c:v>0.538787841796875</c:v>
                </c:pt>
                <c:pt idx="92">
                  <c:v>0.58024597167968806</c:v>
                </c:pt>
                <c:pt idx="93">
                  <c:v>0.57513427734375</c:v>
                </c:pt>
                <c:pt idx="94">
                  <c:v>0.61395263671875</c:v>
                </c:pt>
                <c:pt idx="95">
                  <c:v>0.6087646484375</c:v>
                </c:pt>
                <c:pt idx="96">
                  <c:v>0.648590087890625</c:v>
                </c:pt>
                <c:pt idx="97">
                  <c:v>0.636749267578125</c:v>
                </c:pt>
                <c:pt idx="98">
                  <c:v>0.67216491699218806</c:v>
                </c:pt>
                <c:pt idx="99">
                  <c:v>0.65777587890625</c:v>
                </c:pt>
                <c:pt idx="100">
                  <c:v>0.68719482421875</c:v>
                </c:pt>
                <c:pt idx="101">
                  <c:v>0.654388427734375</c:v>
                </c:pt>
                <c:pt idx="102">
                  <c:v>0.64109802246093806</c:v>
                </c:pt>
                <c:pt idx="103">
                  <c:v>0.561767578125</c:v>
                </c:pt>
                <c:pt idx="104">
                  <c:v>0.50321960449218806</c:v>
                </c:pt>
                <c:pt idx="105">
                  <c:v>0.431304931640625</c:v>
                </c:pt>
                <c:pt idx="106">
                  <c:v>0.396469116210938</c:v>
                </c:pt>
                <c:pt idx="107">
                  <c:v>0.344879150390625</c:v>
                </c:pt>
                <c:pt idx="108">
                  <c:v>0.313552856445313</c:v>
                </c:pt>
                <c:pt idx="109">
                  <c:v>0.264450073242188</c:v>
                </c:pt>
                <c:pt idx="110">
                  <c:v>0.222518920898438</c:v>
                </c:pt>
                <c:pt idx="111">
                  <c:v>0.171920776367188</c:v>
                </c:pt>
                <c:pt idx="112">
                  <c:v>0.13818359375</c:v>
                </c:pt>
                <c:pt idx="113">
                  <c:v>0.108200073242188</c:v>
                </c:pt>
                <c:pt idx="114">
                  <c:v>9.5458984375E-2</c:v>
                </c:pt>
                <c:pt idx="115">
                  <c:v>7.2540283203125E-2</c:v>
                </c:pt>
                <c:pt idx="116">
                  <c:v>6.829833984375E-2</c:v>
                </c:pt>
                <c:pt idx="117">
                  <c:v>5.6549072265625E-2</c:v>
                </c:pt>
                <c:pt idx="118" formatCode="0.00E+00">
                  <c:v>4.85992431640625E-2</c:v>
                </c:pt>
                <c:pt idx="119" formatCode="0.00E+00">
                  <c:v>4.09088134765625E-2</c:v>
                </c:pt>
                <c:pt idx="120" formatCode="0.00E+00">
                  <c:v>3.59649658203125E-2</c:v>
                </c:pt>
                <c:pt idx="121" formatCode="0.00E+00">
                  <c:v>2.68402099609375E-2</c:v>
                </c:pt>
                <c:pt idx="122">
                  <c:v>2.33154296875E-2</c:v>
                </c:pt>
                <c:pt idx="123">
                  <c:v>1.8157958984375E-2</c:v>
                </c:pt>
                <c:pt idx="124" formatCode="0.00E+00">
                  <c:v>1.42974853515625E-2</c:v>
                </c:pt>
                <c:pt idx="125" formatCode="0.00E+00">
                  <c:v>1.08795166015625E-2</c:v>
                </c:pt>
                <c:pt idx="126">
                  <c:v>8.23974609375E-3</c:v>
                </c:pt>
                <c:pt idx="127" formatCode="0.00E+00">
                  <c:v>5.9661865234375E-3</c:v>
                </c:pt>
                <c:pt idx="128">
                  <c:v>3.72314453125E-3</c:v>
                </c:pt>
                <c:pt idx="129">
                  <c:v>1.77001953125E-3</c:v>
                </c:pt>
                <c:pt idx="130">
                  <c:v>4.2724609375E-4</c:v>
                </c:pt>
                <c:pt idx="131" formatCode="0.00E+00">
                  <c:v>-6.256103515625E-4</c:v>
                </c:pt>
                <c:pt idx="132" formatCode="0.00E+00">
                  <c:v>-1.0833740234375E-3</c:v>
                </c:pt>
                <c:pt idx="133">
                  <c:v>-1.251220703125E-3</c:v>
                </c:pt>
                <c:pt idx="134" formatCode="0.00E+00">
                  <c:v>-5.950927734375E-4</c:v>
                </c:pt>
                <c:pt idx="135">
                  <c:v>-1.64794921875E-3</c:v>
                </c:pt>
                <c:pt idx="136">
                  <c:v>-2.532958984375E-3</c:v>
                </c:pt>
                <c:pt idx="137">
                  <c:v>-3.662109375E-4</c:v>
                </c:pt>
                <c:pt idx="138" formatCode="0.00E+00">
                  <c:v>-1.9073486328125E-3</c:v>
                </c:pt>
                <c:pt idx="139">
                  <c:v>-1.953125E-3</c:v>
                </c:pt>
                <c:pt idx="140">
                  <c:v>-4.150390625E-3</c:v>
                </c:pt>
                <c:pt idx="141" formatCode="0.00E+00">
                  <c:v>-1.6632080078125E-3</c:v>
                </c:pt>
                <c:pt idx="142">
                  <c:v>-2.166748046875E-3</c:v>
                </c:pt>
                <c:pt idx="143" formatCode="0.00E+00">
                  <c:v>-2.3040771484375E-3</c:v>
                </c:pt>
                <c:pt idx="144">
                  <c:v>-3.0517578125E-5</c:v>
                </c:pt>
                <c:pt idx="145" formatCode="0.00E+00">
                  <c:v>-1.3275146484375E-3</c:v>
                </c:pt>
                <c:pt idx="146" formatCode="0.00E+00">
                  <c:v>-1.8157958984375E-3</c:v>
                </c:pt>
                <c:pt idx="147" formatCode="0.00E+00">
                  <c:v>-7.476806640625E-4</c:v>
                </c:pt>
                <c:pt idx="148" formatCode="0.00E+00">
                  <c:v>7.62939453125E-5</c:v>
                </c:pt>
                <c:pt idx="149" formatCode="0.00E+00">
                  <c:v>-2.9144287109375E-3</c:v>
                </c:pt>
                <c:pt idx="150" formatCode="0.00E+00">
                  <c:v>-1.9378662109375E-3</c:v>
                </c:pt>
                <c:pt idx="151" formatCode="0.00E+00">
                  <c:v>-2.3345947265625E-3</c:v>
                </c:pt>
                <c:pt idx="152" formatCode="0.00E+00">
                  <c:v>-2.7618408203125E-3</c:v>
                </c:pt>
                <c:pt idx="153" formatCode="0.00E+00">
                  <c:v>-1.1138916015625E-3</c:v>
                </c:pt>
                <c:pt idx="154">
                  <c:v>-2.166748046875E-3</c:v>
                </c:pt>
                <c:pt idx="155">
                  <c:v>-2.197265625E-3</c:v>
                </c:pt>
                <c:pt idx="156" formatCode="0.00E+00">
                  <c:v>-1.5106201171875E-3</c:v>
                </c:pt>
                <c:pt idx="157" formatCode="0.00E+00">
                  <c:v>-2.2735595703125E-3</c:v>
                </c:pt>
                <c:pt idx="158">
                  <c:v>-2.716064453125E-3</c:v>
                </c:pt>
                <c:pt idx="159" formatCode="0.00E+00">
                  <c:v>-2.6397705078125E-3</c:v>
                </c:pt>
                <c:pt idx="160">
                  <c:v>-1.64794921875E-3</c:v>
                </c:pt>
                <c:pt idx="161" formatCode="0.00E+00">
                  <c:v>-2.6397705078125E-3</c:v>
                </c:pt>
                <c:pt idx="162" formatCode="0.00E+00">
                  <c:v>-4.57763671875E-5</c:v>
                </c:pt>
                <c:pt idx="163">
                  <c:v>-2.410888671875E-3</c:v>
                </c:pt>
                <c:pt idx="164" formatCode="0.00E+00">
                  <c:v>-2.5177001953125E-3</c:v>
                </c:pt>
                <c:pt idx="165" formatCode="0.00E+00">
                  <c:v>-3.4332275390625E-3</c:v>
                </c:pt>
                <c:pt idx="166">
                  <c:v>-3.5400390625E-3</c:v>
                </c:pt>
                <c:pt idx="167">
                  <c:v>-2.8076171875E-3</c:v>
                </c:pt>
                <c:pt idx="168" formatCode="0.00E+00">
                  <c:v>-2.6092529296875E-3</c:v>
                </c:pt>
                <c:pt idx="169">
                  <c:v>-2.349853515625E-3</c:v>
                </c:pt>
                <c:pt idx="170" formatCode="0.00E+00">
                  <c:v>-3.3111572265625E-3</c:v>
                </c:pt>
                <c:pt idx="171" formatCode="0.00E+00">
                  <c:v>-1.6937255859375E-3</c:v>
                </c:pt>
                <c:pt idx="172">
                  <c:v>-1.708984375E-3</c:v>
                </c:pt>
                <c:pt idx="173">
                  <c:v>-3.35693359375E-3</c:v>
                </c:pt>
                <c:pt idx="174">
                  <c:v>-1.0986328125E-3</c:v>
                </c:pt>
                <c:pt idx="175" formatCode="0.00E+00">
                  <c:v>-1.0833740234375E-3</c:v>
                </c:pt>
                <c:pt idx="176" formatCode="0.00E+00">
                  <c:v>-1.0833740234375E-3</c:v>
                </c:pt>
                <c:pt idx="177" formatCode="0.00E+00">
                  <c:v>-2.0294189453125E-3</c:v>
                </c:pt>
                <c:pt idx="178">
                  <c:v>-2.288818359375E-3</c:v>
                </c:pt>
                <c:pt idx="179" formatCode="0.00E+00">
                  <c:v>-2.0904541015625E-3</c:v>
                </c:pt>
                <c:pt idx="180">
                  <c:v>-3.143310546875E-3</c:v>
                </c:pt>
                <c:pt idx="181" formatCode="0.00E+00">
                  <c:v>-1.6937255859375E-3</c:v>
                </c:pt>
                <c:pt idx="182">
                  <c:v>-2.0751953125E-3</c:v>
                </c:pt>
                <c:pt idx="183" formatCode="0.00E+00">
                  <c:v>-2.7618408203125E-3</c:v>
                </c:pt>
                <c:pt idx="184">
                  <c:v>-3.692626953125E-3</c:v>
                </c:pt>
                <c:pt idx="185">
                  <c:v>-1.129150390625E-3</c:v>
                </c:pt>
                <c:pt idx="186">
                  <c:v>-3.35693359375E-3</c:v>
                </c:pt>
                <c:pt idx="187" formatCode="0.00E+00">
                  <c:v>-2.4871826171875E-3</c:v>
                </c:pt>
                <c:pt idx="188">
                  <c:v>-1.40380859375E-3</c:v>
                </c:pt>
                <c:pt idx="189">
                  <c:v>5.79833984375E-4</c:v>
                </c:pt>
                <c:pt idx="190">
                  <c:v>1.220703125E-4</c:v>
                </c:pt>
                <c:pt idx="191" formatCode="0.00E+00">
                  <c:v>-1.2359619140625E-3</c:v>
                </c:pt>
                <c:pt idx="192">
                  <c:v>-9.765625E-4</c:v>
                </c:pt>
                <c:pt idx="193" formatCode="0.00E+00">
                  <c:v>-1.9683837890625E-3</c:v>
                </c:pt>
                <c:pt idx="194">
                  <c:v>-3.265380859375E-3</c:v>
                </c:pt>
                <c:pt idx="195" formatCode="0.00E+00">
                  <c:v>-5.035400390625E-4</c:v>
                </c:pt>
                <c:pt idx="196" formatCode="0.00E+00">
                  <c:v>-5.2337646484375E-3</c:v>
                </c:pt>
                <c:pt idx="197">
                  <c:v>-3.96728515625E-4</c:v>
                </c:pt>
                <c:pt idx="198">
                  <c:v>-2.777099609375E-3</c:v>
                </c:pt>
                <c:pt idx="199" formatCode="0.00E+00">
                  <c:v>-3.7994384765625E-3</c:v>
                </c:pt>
                <c:pt idx="200">
                  <c:v>-3.814697265625E-3</c:v>
                </c:pt>
                <c:pt idx="201">
                  <c:v>4.2724609375E-4</c:v>
                </c:pt>
                <c:pt idx="202" formatCode="0.00E+00">
                  <c:v>-3.3111572265625E-3</c:v>
                </c:pt>
                <c:pt idx="203">
                  <c:v>-3.60107421875E-3</c:v>
                </c:pt>
                <c:pt idx="204">
                  <c:v>-1.312255859375E-3</c:v>
                </c:pt>
                <c:pt idx="205">
                  <c:v>-2.197265625E-3</c:v>
                </c:pt>
                <c:pt idx="206" formatCode="0.00E+00">
                  <c:v>-2.2430419921875E-3</c:v>
                </c:pt>
                <c:pt idx="207" formatCode="0.00E+00">
                  <c:v>-3.7384033203125E-3</c:v>
                </c:pt>
                <c:pt idx="208" formatCode="0.00E+00">
                  <c:v>-2.5177001953125E-3</c:v>
                </c:pt>
                <c:pt idx="209" formatCode="0.00E+00">
                  <c:v>-3.0975341796875E-3</c:v>
                </c:pt>
                <c:pt idx="210">
                  <c:v>-7.62939453125E-4</c:v>
                </c:pt>
                <c:pt idx="211">
                  <c:v>-3.2958984375E-3</c:v>
                </c:pt>
                <c:pt idx="212" formatCode="0.00E+00">
                  <c:v>-1.3580322265625E-3</c:v>
                </c:pt>
                <c:pt idx="213" formatCode="0.00E+00">
                  <c:v>-4.3487548828125E-3</c:v>
                </c:pt>
                <c:pt idx="214">
                  <c:v>-4.608154296875E-3</c:v>
                </c:pt>
                <c:pt idx="215">
                  <c:v>-2.105712890625E-3</c:v>
                </c:pt>
                <c:pt idx="216">
                  <c:v>-2.838134765625E-3</c:v>
                </c:pt>
                <c:pt idx="217" formatCode="0.00E+00">
                  <c:v>-2.4566650390625E-3</c:v>
                </c:pt>
                <c:pt idx="218">
                  <c:v>-2.38037109375E-3</c:v>
                </c:pt>
                <c:pt idx="219" formatCode="0.00E+00">
                  <c:v>-4.2266845703125E-3</c:v>
                </c:pt>
                <c:pt idx="220" formatCode="0.00E+00">
                  <c:v>-6.1187744140625E-3</c:v>
                </c:pt>
                <c:pt idx="221" formatCode="0.00E+00">
                  <c:v>-4.5623779296875E-3</c:v>
                </c:pt>
                <c:pt idx="222">
                  <c:v>-2.685546875E-3</c:v>
                </c:pt>
                <c:pt idx="223" formatCode="0.00E+00">
                  <c:v>-1.2969970703125E-3</c:v>
                </c:pt>
                <c:pt idx="224">
                  <c:v>-3.326416015625E-3</c:v>
                </c:pt>
                <c:pt idx="225">
                  <c:v>-4.21142578125E-3</c:v>
                </c:pt>
                <c:pt idx="226">
                  <c:v>-4.39453125E-3</c:v>
                </c:pt>
                <c:pt idx="227" formatCode="0.00E+00">
                  <c:v>-2.3956298828125E-3</c:v>
                </c:pt>
                <c:pt idx="228" formatCode="0.00E+00">
                  <c:v>-3.7078857421875E-3</c:v>
                </c:pt>
                <c:pt idx="229">
                  <c:v>1.739501953125E-3</c:v>
                </c:pt>
                <c:pt idx="230">
                  <c:v>-5.2490234375E-3</c:v>
                </c:pt>
                <c:pt idx="231">
                  <c:v>-3.448486328125E-3</c:v>
                </c:pt>
                <c:pt idx="232">
                  <c:v>4.21142578125E-3</c:v>
                </c:pt>
                <c:pt idx="233">
                  <c:v>9.46044921875E-3</c:v>
                </c:pt>
                <c:pt idx="234">
                  <c:v>-5.340576171875E-3</c:v>
                </c:pt>
                <c:pt idx="235">
                  <c:v>-1.4312744140625E-2</c:v>
                </c:pt>
                <c:pt idx="236">
                  <c:v>-9.46044921875E-4</c:v>
                </c:pt>
                <c:pt idx="237" formatCode="0.00E+00">
                  <c:v>4.57763671875E-5</c:v>
                </c:pt>
                <c:pt idx="238" formatCode="0.00E+00">
                  <c:v>-7.5225830078125E-3</c:v>
                </c:pt>
                <c:pt idx="239">
                  <c:v>6.103515625E-5</c:v>
                </c:pt>
                <c:pt idx="240" formatCode="0.00E+00">
                  <c:v>-3.0059814453125E-3</c:v>
                </c:pt>
                <c:pt idx="241" formatCode="0.00E+00">
                  <c:v>6.256103515625E-4</c:v>
                </c:pt>
                <c:pt idx="242">
                  <c:v>-6.2255859375E-3</c:v>
                </c:pt>
                <c:pt idx="243" formatCode="0.00E+00">
                  <c:v>-2.0904541015625E-3</c:v>
                </c:pt>
                <c:pt idx="244">
                  <c:v>3.35693359375E-4</c:v>
                </c:pt>
                <c:pt idx="245" formatCode="0.00E+00">
                  <c:v>-6.0272216796875E-3</c:v>
                </c:pt>
                <c:pt idx="246">
                  <c:v>3.387451171875E-3</c:v>
                </c:pt>
                <c:pt idx="247" formatCode="0.00E+00">
                  <c:v>-8.9569091796875E-3</c:v>
                </c:pt>
                <c:pt idx="248">
                  <c:v>2.3193359375E-3</c:v>
                </c:pt>
                <c:pt idx="249">
                  <c:v>4.21142578125E-3</c:v>
                </c:pt>
                <c:pt idx="250" formatCode="0.00E+00">
                  <c:v>-1.58233642578125E-2</c:v>
                </c:pt>
                <c:pt idx="251">
                  <c:v>-1.5045166015625E-2</c:v>
                </c:pt>
                <c:pt idx="252">
                  <c:v>-3.60107421875E-3</c:v>
                </c:pt>
                <c:pt idx="253" formatCode="0.00E+00">
                  <c:v>1.31683349609375E-2</c:v>
                </c:pt>
                <c:pt idx="254" formatCode="0.00E+00">
                  <c:v>1.31072998046875E-2</c:v>
                </c:pt>
                <c:pt idx="255">
                  <c:v>1.312255859375E-3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2A2-4E61-97F8-A06DB51B50DF}"/>
            </c:ext>
          </c:extLst>
        </c:ser>
        <c:ser>
          <c:idx val="10"/>
          <c:order val="10"/>
          <c:tx>
            <c:strRef>
              <c:f>'All New UVresults'!$L$14</c:f>
              <c:strCache>
                <c:ptCount val="1"/>
                <c:pt idx="0">
                  <c:v>5,6 dMe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UVresults'!$L$15:$L$270</c:f>
              <c:numCache>
                <c:formatCode>General</c:formatCode>
                <c:ptCount val="256"/>
                <c:pt idx="0" formatCode="0.00E+00">
                  <c:v>7.33795166015625E-2</c:v>
                </c:pt>
                <c:pt idx="1">
                  <c:v>0.76063537597656306</c:v>
                </c:pt>
                <c:pt idx="2">
                  <c:v>0.84465026855468806</c:v>
                </c:pt>
                <c:pt idx="3">
                  <c:v>1.1519927978515601</c:v>
                </c:pt>
                <c:pt idx="4">
                  <c:v>1.10064697265625</c:v>
                </c:pt>
                <c:pt idx="5">
                  <c:v>1.1085510253906301</c:v>
                </c:pt>
                <c:pt idx="6">
                  <c:v>1.3910827636718801</c:v>
                </c:pt>
                <c:pt idx="7">
                  <c:v>0.92835998535156306</c:v>
                </c:pt>
                <c:pt idx="8">
                  <c:v>1.0233612060546899</c:v>
                </c:pt>
                <c:pt idx="9">
                  <c:v>0.70643615722656306</c:v>
                </c:pt>
                <c:pt idx="10">
                  <c:v>0.69038391113281306</c:v>
                </c:pt>
                <c:pt idx="11">
                  <c:v>0.543304443359375</c:v>
                </c:pt>
                <c:pt idx="12">
                  <c:v>0.5523681640625</c:v>
                </c:pt>
                <c:pt idx="13">
                  <c:v>0.463165283203125</c:v>
                </c:pt>
                <c:pt idx="14">
                  <c:v>0.493988037109375</c:v>
                </c:pt>
                <c:pt idx="15">
                  <c:v>0.43682861328125</c:v>
                </c:pt>
                <c:pt idx="16">
                  <c:v>0.480453491210938</c:v>
                </c:pt>
                <c:pt idx="17">
                  <c:v>0.441131591796875</c:v>
                </c:pt>
                <c:pt idx="18">
                  <c:v>0.46478271484375</c:v>
                </c:pt>
                <c:pt idx="19">
                  <c:v>0.422927856445313</c:v>
                </c:pt>
                <c:pt idx="20">
                  <c:v>0.4073486328125</c:v>
                </c:pt>
                <c:pt idx="21">
                  <c:v>0.371490478515625</c:v>
                </c:pt>
                <c:pt idx="22">
                  <c:v>0.367996215820313</c:v>
                </c:pt>
                <c:pt idx="23">
                  <c:v>0.354110717773438</c:v>
                </c:pt>
                <c:pt idx="24">
                  <c:v>0.37591552734375</c:v>
                </c:pt>
                <c:pt idx="25">
                  <c:v>0.379913330078125</c:v>
                </c:pt>
                <c:pt idx="26">
                  <c:v>0.411712646484375</c:v>
                </c:pt>
                <c:pt idx="27">
                  <c:v>0.413223266601563</c:v>
                </c:pt>
                <c:pt idx="28">
                  <c:v>0.468307495117188</c:v>
                </c:pt>
                <c:pt idx="29">
                  <c:v>0.462783813476563</c:v>
                </c:pt>
                <c:pt idx="30">
                  <c:v>0.487625122070313</c:v>
                </c:pt>
                <c:pt idx="31">
                  <c:v>0.445846557617188</c:v>
                </c:pt>
                <c:pt idx="32">
                  <c:v>0.454269409179688</c:v>
                </c:pt>
                <c:pt idx="33">
                  <c:v>0.437973022460938</c:v>
                </c:pt>
                <c:pt idx="34">
                  <c:v>0.465667724609375</c:v>
                </c:pt>
                <c:pt idx="35">
                  <c:v>0.458221435546875</c:v>
                </c:pt>
                <c:pt idx="36">
                  <c:v>0.471267700195313</c:v>
                </c:pt>
                <c:pt idx="37">
                  <c:v>0.446258544921875</c:v>
                </c:pt>
                <c:pt idx="38">
                  <c:v>0.442092895507813</c:v>
                </c:pt>
                <c:pt idx="39">
                  <c:v>0.411163330078125</c:v>
                </c:pt>
                <c:pt idx="40">
                  <c:v>0.4041748046875</c:v>
                </c:pt>
                <c:pt idx="41">
                  <c:v>0.366073608398438</c:v>
                </c:pt>
                <c:pt idx="42">
                  <c:v>0.352752685546875</c:v>
                </c:pt>
                <c:pt idx="43">
                  <c:v>0.315704345703125</c:v>
                </c:pt>
                <c:pt idx="44">
                  <c:v>0.325424194335938</c:v>
                </c:pt>
                <c:pt idx="45">
                  <c:v>0.303024291992188</c:v>
                </c:pt>
                <c:pt idx="46">
                  <c:v>0.313552856445313</c:v>
                </c:pt>
                <c:pt idx="47">
                  <c:v>0.302566528320313</c:v>
                </c:pt>
                <c:pt idx="48">
                  <c:v>0.322601318359375</c:v>
                </c:pt>
                <c:pt idx="49">
                  <c:v>0.306610107421875</c:v>
                </c:pt>
                <c:pt idx="50">
                  <c:v>0.332351684570313</c:v>
                </c:pt>
                <c:pt idx="51">
                  <c:v>0.335067749023438</c:v>
                </c:pt>
                <c:pt idx="52">
                  <c:v>0.366683959960938</c:v>
                </c:pt>
                <c:pt idx="53">
                  <c:v>0.37945556640625</c:v>
                </c:pt>
                <c:pt idx="54">
                  <c:v>0.420547485351563</c:v>
                </c:pt>
                <c:pt idx="55">
                  <c:v>0.442245483398438</c:v>
                </c:pt>
                <c:pt idx="56">
                  <c:v>0.491897583007813</c:v>
                </c:pt>
                <c:pt idx="57">
                  <c:v>0.511566162109375</c:v>
                </c:pt>
                <c:pt idx="58">
                  <c:v>0.56202697753906306</c:v>
                </c:pt>
                <c:pt idx="59">
                  <c:v>0.57707214355468806</c:v>
                </c:pt>
                <c:pt idx="60">
                  <c:v>0.6484375</c:v>
                </c:pt>
                <c:pt idx="61">
                  <c:v>0.684234619140625</c:v>
                </c:pt>
                <c:pt idx="62">
                  <c:v>0.78797912597656306</c:v>
                </c:pt>
                <c:pt idx="63">
                  <c:v>0.82835388183593806</c:v>
                </c:pt>
                <c:pt idx="64">
                  <c:v>0.94960021972656306</c:v>
                </c:pt>
                <c:pt idx="65">
                  <c:v>0.93690490722656306</c:v>
                </c:pt>
                <c:pt idx="66">
                  <c:v>1.0327301025390601</c:v>
                </c:pt>
                <c:pt idx="67">
                  <c:v>0.96568298339843806</c:v>
                </c:pt>
                <c:pt idx="68">
                  <c:v>1.0595550537109399</c:v>
                </c:pt>
                <c:pt idx="69">
                  <c:v>0.99494934082031306</c:v>
                </c:pt>
                <c:pt idx="70">
                  <c:v>1.1385345458984399</c:v>
                </c:pt>
                <c:pt idx="71">
                  <c:v>1.060791015625</c:v>
                </c:pt>
                <c:pt idx="72">
                  <c:v>1.2163391113281301</c:v>
                </c:pt>
                <c:pt idx="73">
                  <c:v>1.06524658203125</c:v>
                </c:pt>
                <c:pt idx="74">
                  <c:v>1.1182556152343801</c:v>
                </c:pt>
                <c:pt idx="75">
                  <c:v>0.91845703125</c:v>
                </c:pt>
                <c:pt idx="76">
                  <c:v>0.874114990234375</c:v>
                </c:pt>
                <c:pt idx="77">
                  <c:v>0.712493896484375</c:v>
                </c:pt>
                <c:pt idx="78">
                  <c:v>0.65242004394531306</c:v>
                </c:pt>
                <c:pt idx="79">
                  <c:v>0.54931640625</c:v>
                </c:pt>
                <c:pt idx="80">
                  <c:v>0.520904541015625</c:v>
                </c:pt>
                <c:pt idx="81">
                  <c:v>0.47430419921875</c:v>
                </c:pt>
                <c:pt idx="82">
                  <c:v>0.48492431640625</c:v>
                </c:pt>
                <c:pt idx="83">
                  <c:v>0.472900390625</c:v>
                </c:pt>
                <c:pt idx="84">
                  <c:v>0.504730224609375</c:v>
                </c:pt>
                <c:pt idx="85">
                  <c:v>0.50518798828125</c:v>
                </c:pt>
                <c:pt idx="86">
                  <c:v>0.54327392578125</c:v>
                </c:pt>
                <c:pt idx="87">
                  <c:v>0.54425048828125</c:v>
                </c:pt>
                <c:pt idx="88">
                  <c:v>0.59112548828125</c:v>
                </c:pt>
                <c:pt idx="89">
                  <c:v>0.590240478515625</c:v>
                </c:pt>
                <c:pt idx="90">
                  <c:v>0.63508605957031306</c:v>
                </c:pt>
                <c:pt idx="91">
                  <c:v>0.62544250488281306</c:v>
                </c:pt>
                <c:pt idx="92">
                  <c:v>0.669952392578125</c:v>
                </c:pt>
                <c:pt idx="93">
                  <c:v>0.660247802734375</c:v>
                </c:pt>
                <c:pt idx="94">
                  <c:v>0.705322265625</c:v>
                </c:pt>
                <c:pt idx="95">
                  <c:v>0.68672180175781306</c:v>
                </c:pt>
                <c:pt idx="96">
                  <c:v>0.718719482421875</c:v>
                </c:pt>
                <c:pt idx="97">
                  <c:v>0.691864013671875</c:v>
                </c:pt>
                <c:pt idx="98">
                  <c:v>0.71728515625</c:v>
                </c:pt>
                <c:pt idx="99">
                  <c:v>0.672607421875</c:v>
                </c:pt>
                <c:pt idx="100">
                  <c:v>0.65455627441406306</c:v>
                </c:pt>
                <c:pt idx="101">
                  <c:v>0.56248474121093806</c:v>
                </c:pt>
                <c:pt idx="102">
                  <c:v>0.496856689453125</c:v>
                </c:pt>
                <c:pt idx="103">
                  <c:v>0.417892456054688</c:v>
                </c:pt>
                <c:pt idx="104">
                  <c:v>0.35955810546875</c:v>
                </c:pt>
                <c:pt idx="105">
                  <c:v>0.316131591796875</c:v>
                </c:pt>
                <c:pt idx="106">
                  <c:v>0.2767333984375</c:v>
                </c:pt>
                <c:pt idx="107">
                  <c:v>0.214492797851563</c:v>
                </c:pt>
                <c:pt idx="108">
                  <c:v>0.166122436523438</c:v>
                </c:pt>
                <c:pt idx="109">
                  <c:v>0.12744140625</c:v>
                </c:pt>
                <c:pt idx="110">
                  <c:v>9.63134765625E-2</c:v>
                </c:pt>
                <c:pt idx="111" formatCode="0.00E+00">
                  <c:v>6.27288818359375E-2</c:v>
                </c:pt>
                <c:pt idx="112">
                  <c:v>4.5806884765625E-2</c:v>
                </c:pt>
                <c:pt idx="113" formatCode="0.00E+00">
                  <c:v>3.22418212890625E-2</c:v>
                </c:pt>
                <c:pt idx="114" formatCode="0.00E+00">
                  <c:v>2.66876220703125E-2</c:v>
                </c:pt>
                <c:pt idx="115">
                  <c:v>2.3193359375E-2</c:v>
                </c:pt>
                <c:pt idx="116">
                  <c:v>1.8463134765625E-2</c:v>
                </c:pt>
                <c:pt idx="117">
                  <c:v>1.446533203125E-2</c:v>
                </c:pt>
                <c:pt idx="118" formatCode="0.00E+00">
                  <c:v>1.12762451171875E-2</c:v>
                </c:pt>
                <c:pt idx="119">
                  <c:v>8.36181640625E-3</c:v>
                </c:pt>
                <c:pt idx="120" formatCode="0.00E+00">
                  <c:v>6.1492919921875E-3</c:v>
                </c:pt>
                <c:pt idx="121">
                  <c:v>4.058837890625E-3</c:v>
                </c:pt>
                <c:pt idx="122" formatCode="0.00E+00">
                  <c:v>2.6397705078125E-3</c:v>
                </c:pt>
                <c:pt idx="123">
                  <c:v>1.556396484375E-3</c:v>
                </c:pt>
                <c:pt idx="124">
                  <c:v>4.57763671875E-4</c:v>
                </c:pt>
                <c:pt idx="125">
                  <c:v>-2.13623046875E-4</c:v>
                </c:pt>
                <c:pt idx="126">
                  <c:v>-1.068115234375E-3</c:v>
                </c:pt>
                <c:pt idx="127">
                  <c:v>-1.495361328125E-3</c:v>
                </c:pt>
                <c:pt idx="128" formatCode="0.00E+00">
                  <c:v>-1.9683837890625E-3</c:v>
                </c:pt>
                <c:pt idx="129" formatCode="0.00E+00">
                  <c:v>-2.2125244140625E-3</c:v>
                </c:pt>
                <c:pt idx="130" formatCode="0.00E+00">
                  <c:v>-2.4261474609375E-3</c:v>
                </c:pt>
                <c:pt idx="131">
                  <c:v>-2.655029296875E-3</c:v>
                </c:pt>
                <c:pt idx="132" formatCode="0.00E+00">
                  <c:v>-2.7923583984375E-3</c:v>
                </c:pt>
                <c:pt idx="133">
                  <c:v>-2.9296875E-3</c:v>
                </c:pt>
                <c:pt idx="134" formatCode="0.00E+00">
                  <c:v>-2.9754638671875E-3</c:v>
                </c:pt>
                <c:pt idx="135">
                  <c:v>-3.143310546875E-3</c:v>
                </c:pt>
                <c:pt idx="136">
                  <c:v>-3.35693359375E-3</c:v>
                </c:pt>
                <c:pt idx="137">
                  <c:v>-3.021240234375E-3</c:v>
                </c:pt>
                <c:pt idx="138">
                  <c:v>-2.38037109375E-3</c:v>
                </c:pt>
                <c:pt idx="139" formatCode="0.00E+00">
                  <c:v>-3.0364990234375E-3</c:v>
                </c:pt>
                <c:pt idx="140">
                  <c:v>-3.509521484375E-3</c:v>
                </c:pt>
                <c:pt idx="141">
                  <c:v>-3.265380859375E-3</c:v>
                </c:pt>
                <c:pt idx="142" formatCode="0.00E+00">
                  <c:v>-3.4027099609375E-3</c:v>
                </c:pt>
                <c:pt idx="143" formatCode="0.00E+00">
                  <c:v>-3.4027099609375E-3</c:v>
                </c:pt>
                <c:pt idx="144">
                  <c:v>-3.448486328125E-3</c:v>
                </c:pt>
                <c:pt idx="145" formatCode="0.00E+00">
                  <c:v>-3.3111572265625E-3</c:v>
                </c:pt>
                <c:pt idx="146">
                  <c:v>-3.448486328125E-3</c:v>
                </c:pt>
                <c:pt idx="147" formatCode="0.00E+00">
                  <c:v>-3.5552978515625E-3</c:v>
                </c:pt>
                <c:pt idx="148">
                  <c:v>-5.157470703125E-3</c:v>
                </c:pt>
                <c:pt idx="149">
                  <c:v>-3.875732421875E-3</c:v>
                </c:pt>
                <c:pt idx="150" formatCode="0.00E+00">
                  <c:v>-3.5247802734375E-3</c:v>
                </c:pt>
                <c:pt idx="151">
                  <c:v>-3.387451171875E-3</c:v>
                </c:pt>
                <c:pt idx="152" formatCode="0.00E+00">
                  <c:v>-3.4942626953125E-3</c:v>
                </c:pt>
                <c:pt idx="153" formatCode="0.00E+00">
                  <c:v>-3.3721923828125E-3</c:v>
                </c:pt>
                <c:pt idx="154">
                  <c:v>-3.265380859375E-3</c:v>
                </c:pt>
                <c:pt idx="155" formatCode="0.00E+00">
                  <c:v>-3.4942626953125E-3</c:v>
                </c:pt>
                <c:pt idx="156">
                  <c:v>-3.47900390625E-3</c:v>
                </c:pt>
                <c:pt idx="157" formatCode="0.00E+00">
                  <c:v>-3.4332275390625E-3</c:v>
                </c:pt>
                <c:pt idx="158" formatCode="0.00E+00">
                  <c:v>-3.3416748046875E-3</c:v>
                </c:pt>
                <c:pt idx="159" formatCode="0.00E+00">
                  <c:v>-3.3416748046875E-3</c:v>
                </c:pt>
                <c:pt idx="160" formatCode="0.00E+00">
                  <c:v>-3.0975341796875E-3</c:v>
                </c:pt>
                <c:pt idx="161" formatCode="0.00E+00">
                  <c:v>-3.4942626953125E-3</c:v>
                </c:pt>
                <c:pt idx="162">
                  <c:v>-3.448486328125E-3</c:v>
                </c:pt>
                <c:pt idx="163">
                  <c:v>-3.11279296875E-3</c:v>
                </c:pt>
                <c:pt idx="164" formatCode="0.00E+00">
                  <c:v>-3.3721923828125E-3</c:v>
                </c:pt>
                <c:pt idx="165" formatCode="0.00E+00">
                  <c:v>-3.4027099609375E-3</c:v>
                </c:pt>
                <c:pt idx="166" formatCode="0.00E+00">
                  <c:v>-3.3416748046875E-3</c:v>
                </c:pt>
                <c:pt idx="167" formatCode="0.00E+00">
                  <c:v>-3.0975341796875E-3</c:v>
                </c:pt>
                <c:pt idx="168" formatCode="0.00E+00">
                  <c:v>-3.3416748046875E-3</c:v>
                </c:pt>
                <c:pt idx="169">
                  <c:v>-3.082275390625E-3</c:v>
                </c:pt>
                <c:pt idx="170" formatCode="0.00E+00">
                  <c:v>-3.3111572265625E-3</c:v>
                </c:pt>
                <c:pt idx="171" formatCode="0.00E+00">
                  <c:v>-3.2501220703125E-3</c:v>
                </c:pt>
                <c:pt idx="172">
                  <c:v>-3.173828125E-3</c:v>
                </c:pt>
                <c:pt idx="173" formatCode="0.00E+00">
                  <c:v>-3.4942626953125E-3</c:v>
                </c:pt>
                <c:pt idx="174" formatCode="0.00E+00">
                  <c:v>-3.2501220703125E-3</c:v>
                </c:pt>
                <c:pt idx="175">
                  <c:v>0</c:v>
                </c:pt>
                <c:pt idx="176">
                  <c:v>-3.5400390625E-3</c:v>
                </c:pt>
                <c:pt idx="177">
                  <c:v>-3.5400390625E-3</c:v>
                </c:pt>
                <c:pt idx="178">
                  <c:v>-3.448486328125E-3</c:v>
                </c:pt>
                <c:pt idx="179" formatCode="0.00E+00">
                  <c:v>-3.6163330078125E-3</c:v>
                </c:pt>
                <c:pt idx="180" formatCode="0.00E+00">
                  <c:v>-3.6163330078125E-3</c:v>
                </c:pt>
                <c:pt idx="181" formatCode="0.00E+00">
                  <c:v>-3.3721923828125E-3</c:v>
                </c:pt>
                <c:pt idx="182">
                  <c:v>-3.570556640625E-3</c:v>
                </c:pt>
                <c:pt idx="183" formatCode="0.00E+00">
                  <c:v>-3.7384033203125E-3</c:v>
                </c:pt>
                <c:pt idx="184">
                  <c:v>-3.41796875E-3</c:v>
                </c:pt>
                <c:pt idx="185">
                  <c:v>-3.35693359375E-3</c:v>
                </c:pt>
                <c:pt idx="186">
                  <c:v>-3.814697265625E-3</c:v>
                </c:pt>
                <c:pt idx="187">
                  <c:v>-3.5400390625E-3</c:v>
                </c:pt>
                <c:pt idx="188" formatCode="0.00E+00">
                  <c:v>-3.6773681640625E-3</c:v>
                </c:pt>
                <c:pt idx="189">
                  <c:v>-3.692626953125E-3</c:v>
                </c:pt>
                <c:pt idx="190">
                  <c:v>-3.72314453125E-3</c:v>
                </c:pt>
                <c:pt idx="191" formatCode="0.00E+00">
                  <c:v>-4.1046142578125E-3</c:v>
                </c:pt>
                <c:pt idx="192" formatCode="0.00E+00">
                  <c:v>-3.8909912109375E-3</c:v>
                </c:pt>
                <c:pt idx="193" formatCode="0.00E+00">
                  <c:v>-4.3182373046875E-3</c:v>
                </c:pt>
                <c:pt idx="194" formatCode="0.00E+00">
                  <c:v>-4.8065185546875E-3</c:v>
                </c:pt>
                <c:pt idx="195" formatCode="0.00E+00">
                  <c:v>-4.9591064453125E-3</c:v>
                </c:pt>
                <c:pt idx="196">
                  <c:v>-6.317138671875E-3</c:v>
                </c:pt>
                <c:pt idx="197">
                  <c:v>-4.45556640625E-3</c:v>
                </c:pt>
                <c:pt idx="198">
                  <c:v>-4.7607421875E-3</c:v>
                </c:pt>
                <c:pt idx="199">
                  <c:v>-4.2724609375E-3</c:v>
                </c:pt>
                <c:pt idx="200" formatCode="0.00E+00">
                  <c:v>-4.1961669921875E-3</c:v>
                </c:pt>
                <c:pt idx="201" formatCode="0.00E+00">
                  <c:v>-3.5858154296875E-3</c:v>
                </c:pt>
                <c:pt idx="202">
                  <c:v>-4.180908203125E-3</c:v>
                </c:pt>
                <c:pt idx="203" formatCode="0.00E+00">
                  <c:v>-4.2572021484375E-3</c:v>
                </c:pt>
                <c:pt idx="204">
                  <c:v>-3.814697265625E-3</c:v>
                </c:pt>
                <c:pt idx="205">
                  <c:v>-4.0283203125E-3</c:v>
                </c:pt>
                <c:pt idx="206" formatCode="0.00E+00">
                  <c:v>-4.0740966796875E-3</c:v>
                </c:pt>
                <c:pt idx="207" formatCode="0.00E+00">
                  <c:v>-4.2266845703125E-3</c:v>
                </c:pt>
                <c:pt idx="208" formatCode="0.00E+00">
                  <c:v>-3.6773681640625E-3</c:v>
                </c:pt>
                <c:pt idx="209">
                  <c:v>-4.33349609375E-3</c:v>
                </c:pt>
                <c:pt idx="210" formatCode="0.00E+00">
                  <c:v>-3.7078857421875E-3</c:v>
                </c:pt>
                <c:pt idx="211">
                  <c:v>-4.364013671875E-3</c:v>
                </c:pt>
                <c:pt idx="212">
                  <c:v>-3.90625E-3</c:v>
                </c:pt>
                <c:pt idx="213" formatCode="0.00E+00">
                  <c:v>-4.2266845703125E-3</c:v>
                </c:pt>
                <c:pt idx="214" formatCode="0.00E+00">
                  <c:v>-4.5013427734375E-3</c:v>
                </c:pt>
                <c:pt idx="215">
                  <c:v>-3.47900390625E-3</c:v>
                </c:pt>
                <c:pt idx="216">
                  <c:v>-4.45556640625E-3</c:v>
                </c:pt>
                <c:pt idx="217" formatCode="0.00E+00">
                  <c:v>-3.3721923828125E-3</c:v>
                </c:pt>
                <c:pt idx="218">
                  <c:v>-3.47900390625E-3</c:v>
                </c:pt>
                <c:pt idx="219">
                  <c:v>-4.547119140625E-3</c:v>
                </c:pt>
                <c:pt idx="220">
                  <c:v>-5.096435546875E-3</c:v>
                </c:pt>
                <c:pt idx="221">
                  <c:v>-4.08935546875E-3</c:v>
                </c:pt>
                <c:pt idx="222" formatCode="0.00E+00">
                  <c:v>-3.5858154296875E-3</c:v>
                </c:pt>
                <c:pt idx="223">
                  <c:v>-3.72314453125E-3</c:v>
                </c:pt>
                <c:pt idx="224" formatCode="0.00E+00">
                  <c:v>-3.8604736328125E-3</c:v>
                </c:pt>
                <c:pt idx="225">
                  <c:v>-4.119873046875E-3</c:v>
                </c:pt>
                <c:pt idx="226">
                  <c:v>-4.39453125E-3</c:v>
                </c:pt>
                <c:pt idx="227">
                  <c:v>-3.570556640625E-3</c:v>
                </c:pt>
                <c:pt idx="228">
                  <c:v>-4.150390625E-3</c:v>
                </c:pt>
                <c:pt idx="229" formatCode="0.00E+00">
                  <c:v>-2.8533935546875E-3</c:v>
                </c:pt>
                <c:pt idx="230">
                  <c:v>-4.791259765625E-3</c:v>
                </c:pt>
                <c:pt idx="231" formatCode="0.00E+00">
                  <c:v>-4.8980712890625E-3</c:v>
                </c:pt>
                <c:pt idx="232" formatCode="0.00E+00">
                  <c:v>-3.3416748046875E-3</c:v>
                </c:pt>
                <c:pt idx="233" formatCode="0.00E+00">
                  <c:v>-1.40838623046875E-2</c:v>
                </c:pt>
                <c:pt idx="234" formatCode="0.00E+00">
                  <c:v>-5.2032470703125E-3</c:v>
                </c:pt>
                <c:pt idx="235">
                  <c:v>-6.500244140625E-3</c:v>
                </c:pt>
                <c:pt idx="236" formatCode="0.00E+00">
                  <c:v>-3.3111572265625E-3</c:v>
                </c:pt>
                <c:pt idx="237" formatCode="0.00E+00">
                  <c:v>-3.5247802734375E-3</c:v>
                </c:pt>
                <c:pt idx="238" formatCode="0.00E+00">
                  <c:v>-5.1422119140625E-3</c:v>
                </c:pt>
                <c:pt idx="239" formatCode="0.00E+00">
                  <c:v>-3.5247802734375E-3</c:v>
                </c:pt>
                <c:pt idx="240">
                  <c:v>-4.08935546875E-3</c:v>
                </c:pt>
                <c:pt idx="241">
                  <c:v>-3.23486328125E-3</c:v>
                </c:pt>
                <c:pt idx="242" formatCode="0.00E+00">
                  <c:v>-4.3182373046875E-3</c:v>
                </c:pt>
                <c:pt idx="243">
                  <c:v>-3.814697265625E-3</c:v>
                </c:pt>
                <c:pt idx="244">
                  <c:v>-3.41796875E-3</c:v>
                </c:pt>
                <c:pt idx="245">
                  <c:v>-4.669189453125E-3</c:v>
                </c:pt>
                <c:pt idx="246">
                  <c:v>-2.593994140625E-3</c:v>
                </c:pt>
                <c:pt idx="247">
                  <c:v>-5.401611328125E-3</c:v>
                </c:pt>
                <c:pt idx="248" formatCode="0.00E+00">
                  <c:v>-2.9144287109375E-3</c:v>
                </c:pt>
                <c:pt idx="249" formatCode="0.00E+00">
                  <c:v>-2.5482177734375E-3</c:v>
                </c:pt>
                <c:pt idx="250" formatCode="0.00E+00">
                  <c:v>-6.7901611328125E-3</c:v>
                </c:pt>
                <c:pt idx="251">
                  <c:v>-6.4697265625E-3</c:v>
                </c:pt>
                <c:pt idx="252">
                  <c:v>-4.150390625E-3</c:v>
                </c:pt>
                <c:pt idx="253">
                  <c:v>-1.15966796875E-3</c:v>
                </c:pt>
                <c:pt idx="254" formatCode="0.00E+00">
                  <c:v>-8.087158203125E-4</c:v>
                </c:pt>
                <c:pt idx="255" formatCode="0.00E+00">
                  <c:v>-3.0364990234375E-3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82A2-4E61-97F8-A06DB51B50DF}"/>
            </c:ext>
          </c:extLst>
        </c:ser>
        <c:ser>
          <c:idx val="11"/>
          <c:order val="11"/>
          <c:tx>
            <c:strRef>
              <c:f>'All New UVresults'!$M$14</c:f>
              <c:strCache>
                <c:ptCount val="1"/>
                <c:pt idx="0">
                  <c:v>7Me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UVresults'!$M$15:$M$270</c:f>
              <c:numCache>
                <c:formatCode>General</c:formatCode>
                <c:ptCount val="256"/>
                <c:pt idx="0" formatCode="0.00E+00">
                  <c:v>7.58819580078125E-2</c:v>
                </c:pt>
                <c:pt idx="1">
                  <c:v>0.677459716796875</c:v>
                </c:pt>
                <c:pt idx="2">
                  <c:v>0.70909118652343806</c:v>
                </c:pt>
                <c:pt idx="3">
                  <c:v>1.0406341552734399</c:v>
                </c:pt>
                <c:pt idx="4">
                  <c:v>0.98731994628906306</c:v>
                </c:pt>
                <c:pt idx="5">
                  <c:v>0.9232177734375</c:v>
                </c:pt>
                <c:pt idx="6">
                  <c:v>1.2812042236328101</c:v>
                </c:pt>
                <c:pt idx="7">
                  <c:v>0.79736328125</c:v>
                </c:pt>
                <c:pt idx="8">
                  <c:v>0.94020080566406306</c:v>
                </c:pt>
                <c:pt idx="9">
                  <c:v>0.66123962402343806</c:v>
                </c:pt>
                <c:pt idx="10">
                  <c:v>0.68443298339843806</c:v>
                </c:pt>
                <c:pt idx="11">
                  <c:v>0.53562927246093806</c:v>
                </c:pt>
                <c:pt idx="12">
                  <c:v>0.55628967285156306</c:v>
                </c:pt>
                <c:pt idx="13">
                  <c:v>0.464950561523438</c:v>
                </c:pt>
                <c:pt idx="14">
                  <c:v>0.51446533203125</c:v>
                </c:pt>
                <c:pt idx="15">
                  <c:v>0.442352294921875</c:v>
                </c:pt>
                <c:pt idx="16">
                  <c:v>0.480056762695313</c:v>
                </c:pt>
                <c:pt idx="17">
                  <c:v>0.419692993164063</c:v>
                </c:pt>
                <c:pt idx="18">
                  <c:v>0.427825927734375</c:v>
                </c:pt>
                <c:pt idx="19">
                  <c:v>0.372528076171875</c:v>
                </c:pt>
                <c:pt idx="20">
                  <c:v>0.344070434570313</c:v>
                </c:pt>
                <c:pt idx="21">
                  <c:v>0.311355590820313</c:v>
                </c:pt>
                <c:pt idx="22">
                  <c:v>0.310623168945313</c:v>
                </c:pt>
                <c:pt idx="23">
                  <c:v>0.295806884765625</c:v>
                </c:pt>
                <c:pt idx="24">
                  <c:v>0.305877685546875</c:v>
                </c:pt>
                <c:pt idx="25">
                  <c:v>0.302703857421875</c:v>
                </c:pt>
                <c:pt idx="26">
                  <c:v>0.326400756835938</c:v>
                </c:pt>
                <c:pt idx="27">
                  <c:v>0.327407836914063</c:v>
                </c:pt>
                <c:pt idx="28">
                  <c:v>0.377288818359375</c:v>
                </c:pt>
                <c:pt idx="29">
                  <c:v>0.380386352539063</c:v>
                </c:pt>
                <c:pt idx="30">
                  <c:v>0.406219482421875</c:v>
                </c:pt>
                <c:pt idx="31">
                  <c:v>0.365386962890625</c:v>
                </c:pt>
                <c:pt idx="32">
                  <c:v>0.368499755859375</c:v>
                </c:pt>
                <c:pt idx="33">
                  <c:v>0.35125732421875</c:v>
                </c:pt>
                <c:pt idx="34">
                  <c:v>0.365890502929688</c:v>
                </c:pt>
                <c:pt idx="35">
                  <c:v>0.35693359375</c:v>
                </c:pt>
                <c:pt idx="36">
                  <c:v>0.36798095703125</c:v>
                </c:pt>
                <c:pt idx="37">
                  <c:v>0.354034423828125</c:v>
                </c:pt>
                <c:pt idx="38">
                  <c:v>0.355026245117188</c:v>
                </c:pt>
                <c:pt idx="39">
                  <c:v>0.331207275390625</c:v>
                </c:pt>
                <c:pt idx="40">
                  <c:v>0.323074340820313</c:v>
                </c:pt>
                <c:pt idx="41">
                  <c:v>0.293777465820313</c:v>
                </c:pt>
                <c:pt idx="42">
                  <c:v>0.286590576171875</c:v>
                </c:pt>
                <c:pt idx="43">
                  <c:v>0.260772705078125</c:v>
                </c:pt>
                <c:pt idx="44">
                  <c:v>0.273712158203125</c:v>
                </c:pt>
                <c:pt idx="45">
                  <c:v>0.256927490234375</c:v>
                </c:pt>
                <c:pt idx="46">
                  <c:v>0.267120361328125</c:v>
                </c:pt>
                <c:pt idx="47">
                  <c:v>0.259017944335938</c:v>
                </c:pt>
                <c:pt idx="48">
                  <c:v>0.278823852539063</c:v>
                </c:pt>
                <c:pt idx="49">
                  <c:v>0.265029907226563</c:v>
                </c:pt>
                <c:pt idx="50">
                  <c:v>0.28863525390625</c:v>
                </c:pt>
                <c:pt idx="51">
                  <c:v>0.295211791992188</c:v>
                </c:pt>
                <c:pt idx="52">
                  <c:v>0.326171875</c:v>
                </c:pt>
                <c:pt idx="53">
                  <c:v>0.340179443359375</c:v>
                </c:pt>
                <c:pt idx="54">
                  <c:v>0.375213623046875</c:v>
                </c:pt>
                <c:pt idx="55">
                  <c:v>0.387054443359375</c:v>
                </c:pt>
                <c:pt idx="56">
                  <c:v>0.418167114257813</c:v>
                </c:pt>
                <c:pt idx="57">
                  <c:v>0.428756713867188</c:v>
                </c:pt>
                <c:pt idx="58">
                  <c:v>0.468002319335938</c:v>
                </c:pt>
                <c:pt idx="59">
                  <c:v>0.48907470703125</c:v>
                </c:pt>
                <c:pt idx="60">
                  <c:v>0.543212890625</c:v>
                </c:pt>
                <c:pt idx="61">
                  <c:v>0.56298828125</c:v>
                </c:pt>
                <c:pt idx="62">
                  <c:v>0.60992431640625</c:v>
                </c:pt>
                <c:pt idx="63">
                  <c:v>0.60459899902343806</c:v>
                </c:pt>
                <c:pt idx="64">
                  <c:v>0.636749267578125</c:v>
                </c:pt>
                <c:pt idx="65">
                  <c:v>0.618865966796875</c:v>
                </c:pt>
                <c:pt idx="66">
                  <c:v>0.66200256347656306</c:v>
                </c:pt>
                <c:pt idx="67">
                  <c:v>0.65223693847656306</c:v>
                </c:pt>
                <c:pt idx="68">
                  <c:v>0.70674133300781306</c:v>
                </c:pt>
                <c:pt idx="69">
                  <c:v>0.677154541015625</c:v>
                </c:pt>
                <c:pt idx="70">
                  <c:v>0.69966125488281306</c:v>
                </c:pt>
                <c:pt idx="71">
                  <c:v>0.622894287109375</c:v>
                </c:pt>
                <c:pt idx="72">
                  <c:v>0.59422302246093806</c:v>
                </c:pt>
                <c:pt idx="73">
                  <c:v>0.498016357421875</c:v>
                </c:pt>
                <c:pt idx="74">
                  <c:v>0.451431274414063</c:v>
                </c:pt>
                <c:pt idx="75">
                  <c:v>0.378616333007813</c:v>
                </c:pt>
                <c:pt idx="76">
                  <c:v>0.351791381835938</c:v>
                </c:pt>
                <c:pt idx="77">
                  <c:v>0.314865112304688</c:v>
                </c:pt>
                <c:pt idx="78">
                  <c:v>0.313217163085938</c:v>
                </c:pt>
                <c:pt idx="79">
                  <c:v>0.30181884765625</c:v>
                </c:pt>
                <c:pt idx="80">
                  <c:v>0.321197509765625</c:v>
                </c:pt>
                <c:pt idx="81">
                  <c:v>0.329238891601563</c:v>
                </c:pt>
                <c:pt idx="82">
                  <c:v>0.364761352539063</c:v>
                </c:pt>
                <c:pt idx="83">
                  <c:v>0.383407592773438</c:v>
                </c:pt>
                <c:pt idx="84">
                  <c:v>0.43157958984375</c:v>
                </c:pt>
                <c:pt idx="85">
                  <c:v>0.453826904296875</c:v>
                </c:pt>
                <c:pt idx="86">
                  <c:v>0.505462646484375</c:v>
                </c:pt>
                <c:pt idx="87">
                  <c:v>0.51654052734375</c:v>
                </c:pt>
                <c:pt idx="88">
                  <c:v>0.56755065917968806</c:v>
                </c:pt>
                <c:pt idx="89">
                  <c:v>0.57334899902343806</c:v>
                </c:pt>
                <c:pt idx="90">
                  <c:v>0.626068115234375</c:v>
                </c:pt>
                <c:pt idx="91">
                  <c:v>0.62098693847656306</c:v>
                </c:pt>
                <c:pt idx="92">
                  <c:v>0.66352844238281306</c:v>
                </c:pt>
                <c:pt idx="93">
                  <c:v>0.65087890625</c:v>
                </c:pt>
                <c:pt idx="94">
                  <c:v>0.69871520996093806</c:v>
                </c:pt>
                <c:pt idx="95">
                  <c:v>0.6912841796875</c:v>
                </c:pt>
                <c:pt idx="96">
                  <c:v>0.7349853515625</c:v>
                </c:pt>
                <c:pt idx="97">
                  <c:v>0.71189880371093806</c:v>
                </c:pt>
                <c:pt idx="98">
                  <c:v>0.74787902832031306</c:v>
                </c:pt>
                <c:pt idx="99">
                  <c:v>0.72334289550781306</c:v>
                </c:pt>
                <c:pt idx="100">
                  <c:v>0.74363708496093806</c:v>
                </c:pt>
                <c:pt idx="101">
                  <c:v>0.67332458496093806</c:v>
                </c:pt>
                <c:pt idx="102">
                  <c:v>0.614501953125</c:v>
                </c:pt>
                <c:pt idx="103">
                  <c:v>0.51109313964843806</c:v>
                </c:pt>
                <c:pt idx="104">
                  <c:v>0.433624267578125</c:v>
                </c:pt>
                <c:pt idx="105">
                  <c:v>0.361862182617188</c:v>
                </c:pt>
                <c:pt idx="106">
                  <c:v>0.318069458007813</c:v>
                </c:pt>
                <c:pt idx="107">
                  <c:v>0.264022827148438</c:v>
                </c:pt>
                <c:pt idx="108">
                  <c:v>0.212249755859375</c:v>
                </c:pt>
                <c:pt idx="109">
                  <c:v>0.1632080078125</c:v>
                </c:pt>
                <c:pt idx="110">
                  <c:v>0.124221801757813</c:v>
                </c:pt>
                <c:pt idx="111" formatCode="0.00E+00">
                  <c:v>8.32977294921875E-2</c:v>
                </c:pt>
                <c:pt idx="112">
                  <c:v>6.2225341796875E-2</c:v>
                </c:pt>
                <c:pt idx="113" formatCode="0.00E+00">
                  <c:v>4.46624755859375E-2</c:v>
                </c:pt>
                <c:pt idx="114" formatCode="0.00E+00">
                  <c:v>3.48968505859375E-2</c:v>
                </c:pt>
                <c:pt idx="115">
                  <c:v>3.179931640625E-2</c:v>
                </c:pt>
                <c:pt idx="116" formatCode="0.00E+00">
                  <c:v>2.58941650390625E-2</c:v>
                </c:pt>
                <c:pt idx="117">
                  <c:v>2.0782470703125E-2</c:v>
                </c:pt>
                <c:pt idx="118" formatCode="0.00E+00">
                  <c:v>1.72882080078125E-2</c:v>
                </c:pt>
                <c:pt idx="119">
                  <c:v>1.3702392578125E-2</c:v>
                </c:pt>
                <c:pt idx="120">
                  <c:v>1.1077880859375E-2</c:v>
                </c:pt>
                <c:pt idx="121" formatCode="0.00E+00">
                  <c:v>8.4991455078125E-3</c:v>
                </c:pt>
                <c:pt idx="122">
                  <c:v>6.622314453125E-3</c:v>
                </c:pt>
                <c:pt idx="123">
                  <c:v>4.791259765625E-3</c:v>
                </c:pt>
                <c:pt idx="124" formatCode="0.00E+00">
                  <c:v>3.3111572265625E-3</c:v>
                </c:pt>
                <c:pt idx="125" formatCode="0.00E+00">
                  <c:v>2.1820068359375E-3</c:v>
                </c:pt>
                <c:pt idx="126" formatCode="0.00E+00">
                  <c:v>1.1444091796875E-3</c:v>
                </c:pt>
                <c:pt idx="127">
                  <c:v>3.0517578125E-4</c:v>
                </c:pt>
                <c:pt idx="128">
                  <c:v>-2.44140625E-4</c:v>
                </c:pt>
                <c:pt idx="129" formatCode="0.00E+00">
                  <c:v>-9.918212890625E-4</c:v>
                </c:pt>
                <c:pt idx="130">
                  <c:v>-1.15966796875E-3</c:v>
                </c:pt>
                <c:pt idx="131">
                  <c:v>-1.3427734375E-3</c:v>
                </c:pt>
                <c:pt idx="132" formatCode="0.00E+00">
                  <c:v>-1.5716552734375E-3</c:v>
                </c:pt>
                <c:pt idx="133" formatCode="0.00E+00">
                  <c:v>-1.7242431640625E-3</c:v>
                </c:pt>
                <c:pt idx="134">
                  <c:v>-1.5869140625E-3</c:v>
                </c:pt>
                <c:pt idx="135" formatCode="0.00E+00">
                  <c:v>-1.9378662109375E-3</c:v>
                </c:pt>
                <c:pt idx="136">
                  <c:v>-2.044677734375E-3</c:v>
                </c:pt>
                <c:pt idx="137">
                  <c:v>-1.8310546875E-3</c:v>
                </c:pt>
                <c:pt idx="138" formatCode="0.00E+00">
                  <c:v>-1.52587890625E-5</c:v>
                </c:pt>
                <c:pt idx="139">
                  <c:v>-2.01416015625E-3</c:v>
                </c:pt>
                <c:pt idx="140">
                  <c:v>-2.166748046875E-3</c:v>
                </c:pt>
                <c:pt idx="141">
                  <c:v>-2.0751953125E-3</c:v>
                </c:pt>
                <c:pt idx="142" formatCode="0.00E+00">
                  <c:v>-1.9683837890625E-3</c:v>
                </c:pt>
                <c:pt idx="143">
                  <c:v>-1.922607421875E-3</c:v>
                </c:pt>
                <c:pt idx="144">
                  <c:v>-1.983642578125E-3</c:v>
                </c:pt>
                <c:pt idx="145">
                  <c:v>-1.800537109375E-3</c:v>
                </c:pt>
                <c:pt idx="146">
                  <c:v>-1.8310546875E-3</c:v>
                </c:pt>
                <c:pt idx="147">
                  <c:v>-1.434326171875E-3</c:v>
                </c:pt>
                <c:pt idx="148">
                  <c:v>3.96728515625E-4</c:v>
                </c:pt>
                <c:pt idx="149" formatCode="0.00E+00">
                  <c:v>-1.6632080078125E-3</c:v>
                </c:pt>
                <c:pt idx="150">
                  <c:v>-1.708984375E-3</c:v>
                </c:pt>
                <c:pt idx="151" formatCode="0.00E+00">
                  <c:v>-1.5716552734375E-3</c:v>
                </c:pt>
                <c:pt idx="152" formatCode="0.00E+00">
                  <c:v>-1.4801025390625E-3</c:v>
                </c:pt>
                <c:pt idx="153">
                  <c:v>-1.495361328125E-3</c:v>
                </c:pt>
                <c:pt idx="154">
                  <c:v>-1.5869140625E-3</c:v>
                </c:pt>
                <c:pt idx="155">
                  <c:v>-1.28173828125E-3</c:v>
                </c:pt>
                <c:pt idx="156">
                  <c:v>-1.15966796875E-3</c:v>
                </c:pt>
                <c:pt idx="157">
                  <c:v>-1.251220703125E-3</c:v>
                </c:pt>
                <c:pt idx="158">
                  <c:v>-1.220703125E-3</c:v>
                </c:pt>
                <c:pt idx="159" formatCode="0.00E+00">
                  <c:v>-9.002685546875E-4</c:v>
                </c:pt>
                <c:pt idx="160" formatCode="0.00E+00">
                  <c:v>-9.918212890625E-4</c:v>
                </c:pt>
                <c:pt idx="161" formatCode="0.00E+00">
                  <c:v>-8.392333984375E-4</c:v>
                </c:pt>
                <c:pt idx="162" formatCode="0.00E+00">
                  <c:v>-1.1138916015625E-3</c:v>
                </c:pt>
                <c:pt idx="163" formatCode="0.00E+00">
                  <c:v>-9.307861328125E-4</c:v>
                </c:pt>
                <c:pt idx="164">
                  <c:v>-7.9345703125E-4</c:v>
                </c:pt>
                <c:pt idx="165" formatCode="0.00E+00">
                  <c:v>-7.476806640625E-4</c:v>
                </c:pt>
                <c:pt idx="166">
                  <c:v>-7.32421875E-4</c:v>
                </c:pt>
                <c:pt idx="167" formatCode="0.00E+00">
                  <c:v>-7.781982421875E-4</c:v>
                </c:pt>
                <c:pt idx="168" formatCode="0.00E+00">
                  <c:v>-5.340576171875E-4</c:v>
                </c:pt>
                <c:pt idx="169" formatCode="0.00E+00">
                  <c:v>-3.204345703125E-4</c:v>
                </c:pt>
                <c:pt idx="170" formatCode="0.00E+00">
                  <c:v>-7.476806640625E-4</c:v>
                </c:pt>
                <c:pt idx="171">
                  <c:v>-3.662109375E-4</c:v>
                </c:pt>
                <c:pt idx="172" formatCode="0.00E+00">
                  <c:v>-5.035400390625E-4</c:v>
                </c:pt>
                <c:pt idx="173" formatCode="0.00E+00">
                  <c:v>-5.645751953125E-4</c:v>
                </c:pt>
                <c:pt idx="174" formatCode="0.00E+00">
                  <c:v>-4.119873046875E-4</c:v>
                </c:pt>
                <c:pt idx="175" formatCode="0.00E+00">
                  <c:v>-6.561279296875E-4</c:v>
                </c:pt>
                <c:pt idx="176">
                  <c:v>-5.79833984375E-4</c:v>
                </c:pt>
                <c:pt idx="177" formatCode="0.00E+00">
                  <c:v>-4.730224609375E-4</c:v>
                </c:pt>
                <c:pt idx="178" formatCode="0.00E+00">
                  <c:v>-6.561279296875E-4</c:v>
                </c:pt>
                <c:pt idx="179">
                  <c:v>-4.57763671875E-4</c:v>
                </c:pt>
                <c:pt idx="180">
                  <c:v>-6.40869140625E-4</c:v>
                </c:pt>
                <c:pt idx="181">
                  <c:v>-3.0517578125E-4</c:v>
                </c:pt>
                <c:pt idx="182" formatCode="0.00E+00">
                  <c:v>-4.425048828125E-4</c:v>
                </c:pt>
                <c:pt idx="183">
                  <c:v>-3.662109375E-4</c:v>
                </c:pt>
                <c:pt idx="184" formatCode="0.00E+00">
                  <c:v>-4.730224609375E-4</c:v>
                </c:pt>
                <c:pt idx="185">
                  <c:v>-2.44140625E-4</c:v>
                </c:pt>
                <c:pt idx="186" formatCode="0.00E+00">
                  <c:v>-5.645751953125E-4</c:v>
                </c:pt>
                <c:pt idx="187" formatCode="0.00E+00">
                  <c:v>-3.204345703125E-4</c:v>
                </c:pt>
                <c:pt idx="188" formatCode="0.00E+00">
                  <c:v>-5.035400390625E-4</c:v>
                </c:pt>
                <c:pt idx="189" formatCode="0.00E+00">
                  <c:v>-3.814697265625E-4</c:v>
                </c:pt>
                <c:pt idx="190" formatCode="0.00E+00">
                  <c:v>-4.425048828125E-4</c:v>
                </c:pt>
                <c:pt idx="191">
                  <c:v>0</c:v>
                </c:pt>
                <c:pt idx="192">
                  <c:v>5.79833984375E-4</c:v>
                </c:pt>
                <c:pt idx="193" formatCode="0.00E+00">
                  <c:v>8.697509765625E-4</c:v>
                </c:pt>
                <c:pt idx="194">
                  <c:v>1.46484375E-3</c:v>
                </c:pt>
                <c:pt idx="195" formatCode="0.00E+00">
                  <c:v>1.7242431640625E-3</c:v>
                </c:pt>
                <c:pt idx="196">
                  <c:v>2.044677734375E-3</c:v>
                </c:pt>
                <c:pt idx="197">
                  <c:v>1.220703125E-3</c:v>
                </c:pt>
                <c:pt idx="198" formatCode="0.00E+00">
                  <c:v>8.392333984375E-4</c:v>
                </c:pt>
                <c:pt idx="199" formatCode="0.00E+00">
                  <c:v>2.593994140625E-4</c:v>
                </c:pt>
                <c:pt idx="200" formatCode="0.00E+00">
                  <c:v>-8.087158203125E-4</c:v>
                </c:pt>
                <c:pt idx="201">
                  <c:v>-5.4931640625E-4</c:v>
                </c:pt>
                <c:pt idx="202" formatCode="0.00E+00">
                  <c:v>-7.476806640625E-4</c:v>
                </c:pt>
                <c:pt idx="203" formatCode="0.00E+00">
                  <c:v>-7.171630859375E-4</c:v>
                </c:pt>
                <c:pt idx="204" formatCode="0.00E+00">
                  <c:v>-5.645751953125E-4</c:v>
                </c:pt>
                <c:pt idx="205">
                  <c:v>-5.4931640625E-4</c:v>
                </c:pt>
                <c:pt idx="206" formatCode="0.00E+00">
                  <c:v>-7.171630859375E-4</c:v>
                </c:pt>
                <c:pt idx="207" formatCode="0.00E+00">
                  <c:v>-9.307861328125E-4</c:v>
                </c:pt>
                <c:pt idx="208" formatCode="0.00E+00">
                  <c:v>-1.2664794921875E-3</c:v>
                </c:pt>
                <c:pt idx="209" formatCode="0.00E+00">
                  <c:v>-2.899169921875E-4</c:v>
                </c:pt>
                <c:pt idx="210" formatCode="0.00E+00">
                  <c:v>-3.204345703125E-4</c:v>
                </c:pt>
                <c:pt idx="211" formatCode="0.00E+00">
                  <c:v>-9.002685546875E-4</c:v>
                </c:pt>
                <c:pt idx="212">
                  <c:v>-2.13623046875E-4</c:v>
                </c:pt>
                <c:pt idx="213" formatCode="0.00E+00">
                  <c:v>-6.561279296875E-4</c:v>
                </c:pt>
                <c:pt idx="214">
                  <c:v>-6.103515625E-4</c:v>
                </c:pt>
                <c:pt idx="215">
                  <c:v>2.44140625E-4</c:v>
                </c:pt>
                <c:pt idx="216">
                  <c:v>0</c:v>
                </c:pt>
                <c:pt idx="217">
                  <c:v>3.96728515625E-4</c:v>
                </c:pt>
                <c:pt idx="218" formatCode="0.00E+00">
                  <c:v>3.204345703125E-4</c:v>
                </c:pt>
                <c:pt idx="219" formatCode="0.00E+00">
                  <c:v>-5.645751953125E-4</c:v>
                </c:pt>
                <c:pt idx="220" formatCode="0.00E+00">
                  <c:v>-4.57763671875E-5</c:v>
                </c:pt>
                <c:pt idx="221" formatCode="0.00E+00">
                  <c:v>-4.730224609375E-4</c:v>
                </c:pt>
                <c:pt idx="222">
                  <c:v>3.35693359375E-4</c:v>
                </c:pt>
                <c:pt idx="223" formatCode="0.00E+00">
                  <c:v>-1.52587890625E-5</c:v>
                </c:pt>
                <c:pt idx="224" formatCode="0.00E+00">
                  <c:v>-3.509521484375E-4</c:v>
                </c:pt>
                <c:pt idx="225" formatCode="0.00E+00">
                  <c:v>-7.62939453125E-5</c:v>
                </c:pt>
                <c:pt idx="226" formatCode="0.00E+00">
                  <c:v>-4.425048828125E-4</c:v>
                </c:pt>
                <c:pt idx="227" formatCode="0.00E+00">
                  <c:v>2.593994140625E-4</c:v>
                </c:pt>
                <c:pt idx="228" formatCode="0.00E+00">
                  <c:v>-2.593994140625E-4</c:v>
                </c:pt>
                <c:pt idx="229" formatCode="0.00E+00">
                  <c:v>5.340576171875E-4</c:v>
                </c:pt>
                <c:pt idx="230">
                  <c:v>-4.8828125E-4</c:v>
                </c:pt>
                <c:pt idx="231">
                  <c:v>-9.1552734375E-4</c:v>
                </c:pt>
                <c:pt idx="232" formatCode="0.00E+00">
                  <c:v>8.087158203125E-4</c:v>
                </c:pt>
                <c:pt idx="233" formatCode="0.00E+00">
                  <c:v>-3.1585693359375E-3</c:v>
                </c:pt>
                <c:pt idx="234" formatCode="0.00E+00">
                  <c:v>-1.373291015625E-4</c:v>
                </c:pt>
                <c:pt idx="235" formatCode="0.00E+00">
                  <c:v>-3.9215087890625E-3</c:v>
                </c:pt>
                <c:pt idx="236" formatCode="0.00E+00">
                  <c:v>2.593994140625E-4</c:v>
                </c:pt>
                <c:pt idx="237" formatCode="0.00E+00">
                  <c:v>6.866455078125E-4</c:v>
                </c:pt>
                <c:pt idx="238" formatCode="0.00E+00">
                  <c:v>-5.645751953125E-4</c:v>
                </c:pt>
                <c:pt idx="239">
                  <c:v>1.0986328125E-3</c:v>
                </c:pt>
                <c:pt idx="240" formatCode="0.00E+00">
                  <c:v>1.373291015625E-4</c:v>
                </c:pt>
                <c:pt idx="241" formatCode="0.00E+00">
                  <c:v>1.0528564453125E-3</c:v>
                </c:pt>
                <c:pt idx="242" formatCode="0.00E+00">
                  <c:v>-1.373291015625E-4</c:v>
                </c:pt>
                <c:pt idx="243">
                  <c:v>2.13623046875E-4</c:v>
                </c:pt>
                <c:pt idx="244" formatCode="0.00E+00">
                  <c:v>9.002685546875E-4</c:v>
                </c:pt>
                <c:pt idx="245">
                  <c:v>-2.74658203125E-4</c:v>
                </c:pt>
                <c:pt idx="246" formatCode="0.00E+00">
                  <c:v>2.0904541015625E-3</c:v>
                </c:pt>
                <c:pt idx="247" formatCode="0.00E+00">
                  <c:v>-1.9683837890625E-3</c:v>
                </c:pt>
                <c:pt idx="248">
                  <c:v>1.220703125E-3</c:v>
                </c:pt>
                <c:pt idx="249" formatCode="0.00E+00">
                  <c:v>2.9144287109375E-3</c:v>
                </c:pt>
                <c:pt idx="250">
                  <c:v>-2.471923828125E-3</c:v>
                </c:pt>
                <c:pt idx="251">
                  <c:v>-3.082275390625E-3</c:v>
                </c:pt>
                <c:pt idx="252" formatCode="0.00E+00">
                  <c:v>-4.119873046875E-4</c:v>
                </c:pt>
                <c:pt idx="253" formatCode="0.00E+00">
                  <c:v>3.2806396484375E-3</c:v>
                </c:pt>
                <c:pt idx="254">
                  <c:v>4.94384765625E-3</c:v>
                </c:pt>
                <c:pt idx="255" formatCode="0.00E+00">
                  <c:v>2.4871826171875E-3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82A2-4E61-97F8-A06DB51B50DF}"/>
            </c:ext>
          </c:extLst>
        </c:ser>
        <c:ser>
          <c:idx val="12"/>
          <c:order val="12"/>
          <c:tx>
            <c:strRef>
              <c:f>'All New UVresults'!$N$14</c:f>
              <c:strCache>
                <c:ptCount val="1"/>
                <c:pt idx="0">
                  <c:v>4OH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UVresults'!$N$15:$N$270</c:f>
              <c:numCache>
                <c:formatCode>General</c:formatCode>
                <c:ptCount val="256"/>
                <c:pt idx="0">
                  <c:v>0.118682861328125</c:v>
                </c:pt>
                <c:pt idx="1">
                  <c:v>0.191390991210938</c:v>
                </c:pt>
                <c:pt idx="2">
                  <c:v>-9.368896484375E-3</c:v>
                </c:pt>
                <c:pt idx="3">
                  <c:v>0.53163146972656306</c:v>
                </c:pt>
                <c:pt idx="4" formatCode="0.00E+00">
                  <c:v>2.6092529296875E-3</c:v>
                </c:pt>
                <c:pt idx="5">
                  <c:v>0.53411865234375</c:v>
                </c:pt>
                <c:pt idx="6" formatCode="0.00E+00">
                  <c:v>2.06756591796875E-2</c:v>
                </c:pt>
                <c:pt idx="7">
                  <c:v>0.54685974121093806</c:v>
                </c:pt>
                <c:pt idx="8">
                  <c:v>0.43377685546875</c:v>
                </c:pt>
                <c:pt idx="9">
                  <c:v>0.4976806640625</c:v>
                </c:pt>
                <c:pt idx="10">
                  <c:v>0.821929931640625</c:v>
                </c:pt>
                <c:pt idx="11">
                  <c:v>0.446151733398438</c:v>
                </c:pt>
                <c:pt idx="12">
                  <c:v>0.81684875488281306</c:v>
                </c:pt>
                <c:pt idx="13">
                  <c:v>0.391189575195313</c:v>
                </c:pt>
                <c:pt idx="14">
                  <c:v>0.75341796875</c:v>
                </c:pt>
                <c:pt idx="15">
                  <c:v>0.351028442382813</c:v>
                </c:pt>
                <c:pt idx="16">
                  <c:v>0.970672607421875</c:v>
                </c:pt>
                <c:pt idx="17">
                  <c:v>0.32098388671875</c:v>
                </c:pt>
                <c:pt idx="18">
                  <c:v>0.582794189453125</c:v>
                </c:pt>
                <c:pt idx="19">
                  <c:v>0.329391479492188</c:v>
                </c:pt>
                <c:pt idx="20">
                  <c:v>0.441360473632813</c:v>
                </c:pt>
                <c:pt idx="21">
                  <c:v>0.3160400390625</c:v>
                </c:pt>
                <c:pt idx="22">
                  <c:v>0.3924560546875</c:v>
                </c:pt>
                <c:pt idx="23">
                  <c:v>0.299224853515625</c:v>
                </c:pt>
                <c:pt idx="24">
                  <c:v>0.358810424804688</c:v>
                </c:pt>
                <c:pt idx="25">
                  <c:v>0.262283325195313</c:v>
                </c:pt>
                <c:pt idx="26">
                  <c:v>0.304977416992188</c:v>
                </c:pt>
                <c:pt idx="27">
                  <c:v>0.224105834960938</c:v>
                </c:pt>
                <c:pt idx="28">
                  <c:v>0.284759521484375</c:v>
                </c:pt>
                <c:pt idx="29">
                  <c:v>0.216079711914063</c:v>
                </c:pt>
                <c:pt idx="30">
                  <c:v>0.267868041992188</c:v>
                </c:pt>
                <c:pt idx="31">
                  <c:v>0.1942138671875</c:v>
                </c:pt>
                <c:pt idx="32">
                  <c:v>0.223663330078125</c:v>
                </c:pt>
                <c:pt idx="33">
                  <c:v>0.175674438476563</c:v>
                </c:pt>
                <c:pt idx="34">
                  <c:v>0.20379638671875</c:v>
                </c:pt>
                <c:pt idx="35">
                  <c:v>0.173141479492188</c:v>
                </c:pt>
                <c:pt idx="36">
                  <c:v>0.19482421875</c:v>
                </c:pt>
                <c:pt idx="37">
                  <c:v>0.166549682617188</c:v>
                </c:pt>
                <c:pt idx="38">
                  <c:v>0.180145263671875</c:v>
                </c:pt>
                <c:pt idx="39">
                  <c:v>0.153717041015625</c:v>
                </c:pt>
                <c:pt idx="40">
                  <c:v>0.17535400390625</c:v>
                </c:pt>
                <c:pt idx="41">
                  <c:v>0.154006958007813</c:v>
                </c:pt>
                <c:pt idx="42">
                  <c:v>0.182937622070313</c:v>
                </c:pt>
                <c:pt idx="43">
                  <c:v>0.15826416015625</c:v>
                </c:pt>
                <c:pt idx="44">
                  <c:v>0.198333740234375</c:v>
                </c:pt>
                <c:pt idx="45">
                  <c:v>0.169479370117188</c:v>
                </c:pt>
                <c:pt idx="46">
                  <c:v>0.22076416015625</c:v>
                </c:pt>
                <c:pt idx="47">
                  <c:v>0.193466186523438</c:v>
                </c:pt>
                <c:pt idx="48">
                  <c:v>0.254745483398438</c:v>
                </c:pt>
                <c:pt idx="49">
                  <c:v>0.229583740234375</c:v>
                </c:pt>
                <c:pt idx="50">
                  <c:v>0.290328979492188</c:v>
                </c:pt>
                <c:pt idx="51">
                  <c:v>0.261672973632813</c:v>
                </c:pt>
                <c:pt idx="52">
                  <c:v>0.311798095703125</c:v>
                </c:pt>
                <c:pt idx="53">
                  <c:v>0.281707763671875</c:v>
                </c:pt>
                <c:pt idx="54">
                  <c:v>0.327301025390625</c:v>
                </c:pt>
                <c:pt idx="55">
                  <c:v>0.300643920898438</c:v>
                </c:pt>
                <c:pt idx="56">
                  <c:v>0.34576416015625</c:v>
                </c:pt>
                <c:pt idx="57">
                  <c:v>0.323410034179688</c:v>
                </c:pt>
                <c:pt idx="58">
                  <c:v>0.366622924804688</c:v>
                </c:pt>
                <c:pt idx="59">
                  <c:v>0.340591430664063</c:v>
                </c:pt>
                <c:pt idx="60">
                  <c:v>0.37884521484375</c:v>
                </c:pt>
                <c:pt idx="61">
                  <c:v>0.346389770507813</c:v>
                </c:pt>
                <c:pt idx="62">
                  <c:v>0.38189697265625</c:v>
                </c:pt>
                <c:pt idx="63">
                  <c:v>0.343338012695313</c:v>
                </c:pt>
                <c:pt idx="64">
                  <c:v>0.38287353515625</c:v>
                </c:pt>
                <c:pt idx="65">
                  <c:v>0.342926025390625</c:v>
                </c:pt>
                <c:pt idx="66">
                  <c:v>0.38885498046875</c:v>
                </c:pt>
                <c:pt idx="67">
                  <c:v>0.342697143554688</c:v>
                </c:pt>
                <c:pt idx="68">
                  <c:v>0.374130249023438</c:v>
                </c:pt>
                <c:pt idx="69">
                  <c:v>0.309890747070313</c:v>
                </c:pt>
                <c:pt idx="70">
                  <c:v>0.320236206054688</c:v>
                </c:pt>
                <c:pt idx="71">
                  <c:v>0.250640869140625</c:v>
                </c:pt>
                <c:pt idx="72">
                  <c:v>0.242813110351563</c:v>
                </c:pt>
                <c:pt idx="73">
                  <c:v>0.18707275390625</c:v>
                </c:pt>
                <c:pt idx="74">
                  <c:v>0.18438720703125</c:v>
                </c:pt>
                <c:pt idx="75">
                  <c:v>0.14923095703125</c:v>
                </c:pt>
                <c:pt idx="76">
                  <c:v>0.15692138671875</c:v>
                </c:pt>
                <c:pt idx="77">
                  <c:v>0.138717651367188</c:v>
                </c:pt>
                <c:pt idx="78">
                  <c:v>0.154190063476563</c:v>
                </c:pt>
                <c:pt idx="79">
                  <c:v>0.143402099609375</c:v>
                </c:pt>
                <c:pt idx="80">
                  <c:v>0.162918090820313</c:v>
                </c:pt>
                <c:pt idx="81">
                  <c:v>0.156784057617188</c:v>
                </c:pt>
                <c:pt idx="82">
                  <c:v>0.178192138671875</c:v>
                </c:pt>
                <c:pt idx="83">
                  <c:v>0.1749267578125</c:v>
                </c:pt>
                <c:pt idx="84">
                  <c:v>0.203079223632813</c:v>
                </c:pt>
                <c:pt idx="85">
                  <c:v>0.202056884765625</c:v>
                </c:pt>
                <c:pt idx="86">
                  <c:v>0.238540649414063</c:v>
                </c:pt>
                <c:pt idx="87">
                  <c:v>0.237136840820313</c:v>
                </c:pt>
                <c:pt idx="88">
                  <c:v>0.284454345703125</c:v>
                </c:pt>
                <c:pt idx="89">
                  <c:v>0.27801513671875</c:v>
                </c:pt>
                <c:pt idx="90">
                  <c:v>0.323867797851563</c:v>
                </c:pt>
                <c:pt idx="91">
                  <c:v>0.315475463867188</c:v>
                </c:pt>
                <c:pt idx="92">
                  <c:v>0.365585327148438</c:v>
                </c:pt>
                <c:pt idx="93">
                  <c:v>0.34979248046875</c:v>
                </c:pt>
                <c:pt idx="94">
                  <c:v>0.401885986328125</c:v>
                </c:pt>
                <c:pt idx="95">
                  <c:v>0.3863525390625</c:v>
                </c:pt>
                <c:pt idx="96">
                  <c:v>0.438446044921875</c:v>
                </c:pt>
                <c:pt idx="97">
                  <c:v>0.419754028320313</c:v>
                </c:pt>
                <c:pt idx="98">
                  <c:v>0.475982666015625</c:v>
                </c:pt>
                <c:pt idx="99">
                  <c:v>0.453948974609375</c:v>
                </c:pt>
                <c:pt idx="100">
                  <c:v>0.50518798828125</c:v>
                </c:pt>
                <c:pt idx="101">
                  <c:v>0.464630126953125</c:v>
                </c:pt>
                <c:pt idx="102">
                  <c:v>0.48968505859375</c:v>
                </c:pt>
                <c:pt idx="103">
                  <c:v>0.435836791992188</c:v>
                </c:pt>
                <c:pt idx="104">
                  <c:v>0.4376220703125</c:v>
                </c:pt>
                <c:pt idx="105">
                  <c:v>0.381332397460938</c:v>
                </c:pt>
                <c:pt idx="106">
                  <c:v>0.362594604492188</c:v>
                </c:pt>
                <c:pt idx="107">
                  <c:v>0.294052124023438</c:v>
                </c:pt>
                <c:pt idx="108">
                  <c:v>0.26312255859375</c:v>
                </c:pt>
                <c:pt idx="109">
                  <c:v>0.206634521484375</c:v>
                </c:pt>
                <c:pt idx="110">
                  <c:v>0.1790771484375</c:v>
                </c:pt>
                <c:pt idx="111">
                  <c:v>0.14013671875</c:v>
                </c:pt>
                <c:pt idx="112">
                  <c:v>0.1234130859375</c:v>
                </c:pt>
                <c:pt idx="113">
                  <c:v>0.100814819335938</c:v>
                </c:pt>
                <c:pt idx="114">
                  <c:v>9.1461181640625E-2</c:v>
                </c:pt>
                <c:pt idx="115" formatCode="0.00E+00">
                  <c:v>7.84149169921875E-2</c:v>
                </c:pt>
                <c:pt idx="116">
                  <c:v>6.268310546875E-2</c:v>
                </c:pt>
                <c:pt idx="117" formatCode="0.00E+00">
                  <c:v>5.40618896484375E-2</c:v>
                </c:pt>
                <c:pt idx="118" formatCode="0.00E+00">
                  <c:v>6.42242431640625E-2</c:v>
                </c:pt>
                <c:pt idx="119" formatCode="0.00E+00">
                  <c:v>4.78973388671875E-2</c:v>
                </c:pt>
                <c:pt idx="120">
                  <c:v>6.28662109375E-2</c:v>
                </c:pt>
                <c:pt idx="121">
                  <c:v>4.4403076171875E-2</c:v>
                </c:pt>
                <c:pt idx="122">
                  <c:v>4.5196533203125E-2</c:v>
                </c:pt>
                <c:pt idx="123">
                  <c:v>4.30908203125E-2</c:v>
                </c:pt>
                <c:pt idx="124" formatCode="0.00E+00">
                  <c:v>4.59136962890625E-2</c:v>
                </c:pt>
                <c:pt idx="125" formatCode="0.00E+00">
                  <c:v>5.76629638671875E-2</c:v>
                </c:pt>
                <c:pt idx="126" formatCode="0.00E+00">
                  <c:v>6.03485107421875E-2</c:v>
                </c:pt>
                <c:pt idx="127">
                  <c:v>5.99365234375E-2</c:v>
                </c:pt>
                <c:pt idx="128">
                  <c:v>6.1492919921875E-2</c:v>
                </c:pt>
                <c:pt idx="129">
                  <c:v>6.06689453125E-2</c:v>
                </c:pt>
                <c:pt idx="130" formatCode="0.00E+00">
                  <c:v>6.24237060546875E-2</c:v>
                </c:pt>
                <c:pt idx="131" formatCode="0.00E+00">
                  <c:v>6.16912841796875E-2</c:v>
                </c:pt>
                <c:pt idx="132" formatCode="0.00E+00">
                  <c:v>6.34613037109375E-2</c:v>
                </c:pt>
                <c:pt idx="133" formatCode="0.00E+00">
                  <c:v>6.26373291015625E-2</c:v>
                </c:pt>
                <c:pt idx="134">
                  <c:v>6.4697265625E-2</c:v>
                </c:pt>
                <c:pt idx="135" formatCode="0.00E+00">
                  <c:v>6.34307861328125E-2</c:v>
                </c:pt>
                <c:pt idx="136">
                  <c:v>6.4239501953125E-2</c:v>
                </c:pt>
                <c:pt idx="137">
                  <c:v>6.3385009765625E-2</c:v>
                </c:pt>
                <c:pt idx="138">
                  <c:v>6.439208984375E-2</c:v>
                </c:pt>
                <c:pt idx="139">
                  <c:v>6.2530517578125E-2</c:v>
                </c:pt>
                <c:pt idx="140">
                  <c:v>4.6875E-2</c:v>
                </c:pt>
                <c:pt idx="141" formatCode="0.00E+00">
                  <c:v>5.83038330078125E-2</c:v>
                </c:pt>
                <c:pt idx="142" formatCode="0.00E+00">
                  <c:v>6.00738525390625E-2</c:v>
                </c:pt>
                <c:pt idx="143" formatCode="0.00E+00">
                  <c:v>5.76019287109375E-2</c:v>
                </c:pt>
                <c:pt idx="144">
                  <c:v>5.6488037109375E-2</c:v>
                </c:pt>
                <c:pt idx="145" formatCode="0.00E+00">
                  <c:v>5.38177490234375E-2</c:v>
                </c:pt>
                <c:pt idx="146">
                  <c:v>5.31005859375E-2</c:v>
                </c:pt>
                <c:pt idx="147" formatCode="0.00E+00">
                  <c:v>5.07354736328125E-2</c:v>
                </c:pt>
                <c:pt idx="148">
                  <c:v>4.779052734375E-2</c:v>
                </c:pt>
                <c:pt idx="149">
                  <c:v>4.57763671875E-2</c:v>
                </c:pt>
                <c:pt idx="150">
                  <c:v>4.449462890625E-2</c:v>
                </c:pt>
                <c:pt idx="151" formatCode="0.00E+00">
                  <c:v>4.11529541015625E-2</c:v>
                </c:pt>
                <c:pt idx="152" formatCode="0.00E+00">
                  <c:v>3.99322509765625E-2</c:v>
                </c:pt>
                <c:pt idx="153" formatCode="0.00E+00">
                  <c:v>3.67279052734375E-2</c:v>
                </c:pt>
                <c:pt idx="154" formatCode="0.00E+00">
                  <c:v>3.53240966796875E-2</c:v>
                </c:pt>
                <c:pt idx="155" formatCode="0.00E+00">
                  <c:v>3.15704345703125E-2</c:v>
                </c:pt>
                <c:pt idx="156" formatCode="0.00E+00">
                  <c:v>3.09600830078125E-2</c:v>
                </c:pt>
                <c:pt idx="157" formatCode="0.00E+00">
                  <c:v>2.75726318359375E-2</c:v>
                </c:pt>
                <c:pt idx="158" formatCode="0.00E+00">
                  <c:v>2.51617431640625E-2</c:v>
                </c:pt>
                <c:pt idx="159" formatCode="0.00E+00">
                  <c:v>2.21405029296875E-2</c:v>
                </c:pt>
                <c:pt idx="160" formatCode="0.00E+00">
                  <c:v>2.10723876953125E-2</c:v>
                </c:pt>
                <c:pt idx="161" formatCode="0.00E+00">
                  <c:v>1.80816650390625E-2</c:v>
                </c:pt>
                <c:pt idx="162" formatCode="0.00E+00">
                  <c:v>4.4403076171875E-3</c:v>
                </c:pt>
                <c:pt idx="163">
                  <c:v>1.1962890625E-2</c:v>
                </c:pt>
                <c:pt idx="164">
                  <c:v>1.1962890625E-2</c:v>
                </c:pt>
                <c:pt idx="165" formatCode="0.00E+00">
                  <c:v>9.6282958984375E-3</c:v>
                </c:pt>
                <c:pt idx="166" formatCode="0.00E+00">
                  <c:v>7.8887939453125E-3</c:v>
                </c:pt>
                <c:pt idx="167" formatCode="0.00E+00">
                  <c:v>6.4544677734375E-3</c:v>
                </c:pt>
                <c:pt idx="168">
                  <c:v>4.791259765625E-3</c:v>
                </c:pt>
                <c:pt idx="169">
                  <c:v>3.692626953125E-3</c:v>
                </c:pt>
                <c:pt idx="170" formatCode="0.00E+00">
                  <c:v>2.9754638671875E-3</c:v>
                </c:pt>
                <c:pt idx="171" formatCode="0.00E+00">
                  <c:v>1.4495849609375E-3</c:v>
                </c:pt>
                <c:pt idx="172" formatCode="0.00E+00">
                  <c:v>1.068115234375E-4</c:v>
                </c:pt>
                <c:pt idx="173" formatCode="0.00E+00">
                  <c:v>7.171630859375E-4</c:v>
                </c:pt>
                <c:pt idx="174" formatCode="0.00E+00">
                  <c:v>8.392333984375E-4</c:v>
                </c:pt>
                <c:pt idx="175" formatCode="0.00E+00">
                  <c:v>1.373291015625E-4</c:v>
                </c:pt>
                <c:pt idx="176" formatCode="0.00E+00">
                  <c:v>7.62939453125E-5</c:v>
                </c:pt>
                <c:pt idx="177">
                  <c:v>-1.3427734375E-3</c:v>
                </c:pt>
                <c:pt idx="178">
                  <c:v>-1.495361328125E-3</c:v>
                </c:pt>
                <c:pt idx="179">
                  <c:v>-1.40380859375E-3</c:v>
                </c:pt>
                <c:pt idx="180" formatCode="0.00E+00">
                  <c:v>-2.7008056640625E-3</c:v>
                </c:pt>
                <c:pt idx="181" formatCode="0.00E+00">
                  <c:v>-2.8228759765625E-3</c:v>
                </c:pt>
                <c:pt idx="182">
                  <c:v>-3.35693359375E-3</c:v>
                </c:pt>
                <c:pt idx="183">
                  <c:v>-3.509521484375E-3</c:v>
                </c:pt>
                <c:pt idx="184">
                  <c:v>-3.84521484375E-3</c:v>
                </c:pt>
                <c:pt idx="185">
                  <c:v>-4.058837890625E-3</c:v>
                </c:pt>
                <c:pt idx="186" formatCode="0.00E+00">
                  <c:v>-4.5318603515625E-3</c:v>
                </c:pt>
                <c:pt idx="187">
                  <c:v>-4.45556640625E-3</c:v>
                </c:pt>
                <c:pt idx="188" formatCode="0.00E+00">
                  <c:v>-5.7220458984375E-3</c:v>
                </c:pt>
                <c:pt idx="189" formatCode="0.00E+00">
                  <c:v>-4.1961669921875E-3</c:v>
                </c:pt>
                <c:pt idx="190" formatCode="0.00E+00">
                  <c:v>-2.3956298828125E-3</c:v>
                </c:pt>
                <c:pt idx="191" formatCode="0.00E+00">
                  <c:v>-5.1727294921875E-3</c:v>
                </c:pt>
                <c:pt idx="192">
                  <c:v>-6.134033203125E-3</c:v>
                </c:pt>
                <c:pt idx="193">
                  <c:v>-6.2255859375E-3</c:v>
                </c:pt>
                <c:pt idx="194">
                  <c:v>-6.378173828125E-3</c:v>
                </c:pt>
                <c:pt idx="195" formatCode="0.00E+00">
                  <c:v>-5.9967041015625E-3</c:v>
                </c:pt>
                <c:pt idx="196">
                  <c:v>-7.38525390625E-3</c:v>
                </c:pt>
                <c:pt idx="197" formatCode="0.00E+00">
                  <c:v>-5.9967041015625E-3</c:v>
                </c:pt>
                <c:pt idx="198" formatCode="0.00E+00">
                  <c:v>-7.2174072265625E-3</c:v>
                </c:pt>
                <c:pt idx="199">
                  <c:v>-7.110595703125E-3</c:v>
                </c:pt>
                <c:pt idx="200" formatCode="0.00E+00">
                  <c:v>-6.8817138671875E-3</c:v>
                </c:pt>
                <c:pt idx="201" formatCode="0.00E+00">
                  <c:v>-5.9051513671875E-3</c:v>
                </c:pt>
                <c:pt idx="202" formatCode="0.00E+00">
                  <c:v>-6.8817138671875E-3</c:v>
                </c:pt>
                <c:pt idx="203">
                  <c:v>-6.8359375E-3</c:v>
                </c:pt>
                <c:pt idx="204" formatCode="0.00E+00">
                  <c:v>-6.3934326171875E-3</c:v>
                </c:pt>
                <c:pt idx="205">
                  <c:v>-6.2255859375E-3</c:v>
                </c:pt>
                <c:pt idx="206">
                  <c:v>-6.683349609375E-3</c:v>
                </c:pt>
                <c:pt idx="207">
                  <c:v>-6.8359375E-3</c:v>
                </c:pt>
                <c:pt idx="208" formatCode="0.00E+00">
                  <c:v>-6.5155029296875E-3</c:v>
                </c:pt>
                <c:pt idx="209">
                  <c:v>-5.615234375E-3</c:v>
                </c:pt>
                <c:pt idx="210" formatCode="0.00E+00">
                  <c:v>-5.6610107421875E-3</c:v>
                </c:pt>
                <c:pt idx="211" formatCode="0.00E+00">
                  <c:v>-5.8441162109375E-3</c:v>
                </c:pt>
                <c:pt idx="212" formatCode="0.00E+00">
                  <c:v>-5.5389404296875E-3</c:v>
                </c:pt>
                <c:pt idx="213">
                  <c:v>-5.31005859375E-3</c:v>
                </c:pt>
                <c:pt idx="214" formatCode="0.00E+00">
                  <c:v>-5.2947998046875E-3</c:v>
                </c:pt>
                <c:pt idx="215">
                  <c:v>-6.561279296875E-3</c:v>
                </c:pt>
                <c:pt idx="216">
                  <c:v>-3.814697265625E-3</c:v>
                </c:pt>
                <c:pt idx="217" formatCode="0.00E+00">
                  <c:v>-7.7056884765625E-3</c:v>
                </c:pt>
                <c:pt idx="218" formatCode="0.00E+00">
                  <c:v>-4.5318603515625E-3</c:v>
                </c:pt>
                <c:pt idx="219" formatCode="0.00E+00">
                  <c:v>-1.7242431640625E-3</c:v>
                </c:pt>
                <c:pt idx="220">
                  <c:v>-5.035400390625E-3</c:v>
                </c:pt>
                <c:pt idx="221" formatCode="0.00E+00">
                  <c:v>-7.5836181640625E-3</c:v>
                </c:pt>
                <c:pt idx="222">
                  <c:v>-6.28662109375E-3</c:v>
                </c:pt>
                <c:pt idx="223" formatCode="0.00E+00">
                  <c:v>-4.1656494140625E-3</c:v>
                </c:pt>
                <c:pt idx="224" formatCode="0.00E+00">
                  <c:v>-4.5928955078125E-3</c:v>
                </c:pt>
                <c:pt idx="225">
                  <c:v>-5.4931640625E-3</c:v>
                </c:pt>
                <c:pt idx="226">
                  <c:v>-6.927490234375E-3</c:v>
                </c:pt>
                <c:pt idx="227" formatCode="0.00E+00">
                  <c:v>-5.0811767578125E-3</c:v>
                </c:pt>
                <c:pt idx="228" formatCode="0.00E+00">
                  <c:v>-5.5694580078125E-3</c:v>
                </c:pt>
                <c:pt idx="229" formatCode="0.00E+00">
                  <c:v>-3.9215087890625E-3</c:v>
                </c:pt>
                <c:pt idx="230" formatCode="0.00E+00">
                  <c:v>-4.4403076171875E-3</c:v>
                </c:pt>
                <c:pt idx="231" formatCode="0.00E+00">
                  <c:v>-5.5999755859375E-3</c:v>
                </c:pt>
                <c:pt idx="232" formatCode="0.00E+00">
                  <c:v>-6.6070556640625E-3</c:v>
                </c:pt>
                <c:pt idx="233">
                  <c:v>4.57763671875E-3</c:v>
                </c:pt>
                <c:pt idx="234" formatCode="0.00E+00">
                  <c:v>2.7313232421875E-3</c:v>
                </c:pt>
                <c:pt idx="235" formatCode="0.00E+00">
                  <c:v>-6.6375732421875E-3</c:v>
                </c:pt>
                <c:pt idx="236" formatCode="0.00E+00">
                  <c:v>-5.5694580078125E-3</c:v>
                </c:pt>
                <c:pt idx="237">
                  <c:v>-3.326416015625E-3</c:v>
                </c:pt>
                <c:pt idx="238" formatCode="0.00E+00">
                  <c:v>-5.8746337890625E-3</c:v>
                </c:pt>
                <c:pt idx="239" formatCode="0.00E+00">
                  <c:v>-4.3792724609375E-3</c:v>
                </c:pt>
                <c:pt idx="240">
                  <c:v>-4.608154296875E-3</c:v>
                </c:pt>
                <c:pt idx="241">
                  <c:v>-3.204345703125E-3</c:v>
                </c:pt>
                <c:pt idx="242" formatCode="0.00E+00">
                  <c:v>1.068115234375E-4</c:v>
                </c:pt>
                <c:pt idx="243">
                  <c:v>-3.0517578125E-3</c:v>
                </c:pt>
                <c:pt idx="244" formatCode="0.00E+00">
                  <c:v>-3.8604736328125E-3</c:v>
                </c:pt>
                <c:pt idx="245">
                  <c:v>-4.547119140625E-3</c:v>
                </c:pt>
                <c:pt idx="246" formatCode="0.00E+00">
                  <c:v>-1.5106201171875E-3</c:v>
                </c:pt>
                <c:pt idx="247" formatCode="0.00E+00">
                  <c:v>-7.5836181640625E-3</c:v>
                </c:pt>
                <c:pt idx="248" formatCode="0.00E+00">
                  <c:v>-4.730224609375E-4</c:v>
                </c:pt>
                <c:pt idx="249" formatCode="0.00E+00">
                  <c:v>-2.0294189453125E-3</c:v>
                </c:pt>
                <c:pt idx="250" formatCode="0.00E+00">
                  <c:v>-1.09710693359375E-2</c:v>
                </c:pt>
                <c:pt idx="251">
                  <c:v>-4.974365234375E-3</c:v>
                </c:pt>
                <c:pt idx="252" formatCode="0.00E+00">
                  <c:v>1.4190673828125E-3</c:v>
                </c:pt>
                <c:pt idx="253">
                  <c:v>4.608154296875E-3</c:v>
                </c:pt>
                <c:pt idx="254">
                  <c:v>1.007080078125E-3</c:v>
                </c:pt>
                <c:pt idx="255" formatCode="0.00E+00">
                  <c:v>-8.8653564453125E-3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82A2-4E61-97F8-A06DB51B50DF}"/>
            </c:ext>
          </c:extLst>
        </c:ser>
        <c:ser>
          <c:idx val="13"/>
          <c:order val="13"/>
          <c:tx>
            <c:strRef>
              <c:f>'All New UVresults'!$O$14</c:f>
              <c:strCache>
                <c:ptCount val="1"/>
                <c:pt idx="0">
                  <c:v>6OH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UVresults'!$O$15:$O$270</c:f>
              <c:numCache>
                <c:formatCode>General</c:formatCode>
                <c:ptCount val="256"/>
                <c:pt idx="0">
                  <c:v>1.0162353515625E-2</c:v>
                </c:pt>
                <c:pt idx="1">
                  <c:v>0.64970397949218806</c:v>
                </c:pt>
                <c:pt idx="2">
                  <c:v>0.79045104980468806</c:v>
                </c:pt>
                <c:pt idx="3">
                  <c:v>0.859405517578125</c:v>
                </c:pt>
                <c:pt idx="4">
                  <c:v>1.06640625</c:v>
                </c:pt>
                <c:pt idx="5">
                  <c:v>0.738037109375</c:v>
                </c:pt>
                <c:pt idx="6">
                  <c:v>0.97906494140625</c:v>
                </c:pt>
                <c:pt idx="7">
                  <c:v>0.638824462890625</c:v>
                </c:pt>
                <c:pt idx="8">
                  <c:v>0.69523620605468806</c:v>
                </c:pt>
                <c:pt idx="9">
                  <c:v>0.548095703125</c:v>
                </c:pt>
                <c:pt idx="10">
                  <c:v>0.553619384765625</c:v>
                </c:pt>
                <c:pt idx="11">
                  <c:v>0.459335327148438</c:v>
                </c:pt>
                <c:pt idx="12">
                  <c:v>0.466262817382813</c:v>
                </c:pt>
                <c:pt idx="13">
                  <c:v>0.38616943359375</c:v>
                </c:pt>
                <c:pt idx="14">
                  <c:v>0.399932861328125</c:v>
                </c:pt>
                <c:pt idx="15">
                  <c:v>0.34771728515625</c:v>
                </c:pt>
                <c:pt idx="16">
                  <c:v>0.373275756835938</c:v>
                </c:pt>
                <c:pt idx="17">
                  <c:v>0.340652465820313</c:v>
                </c:pt>
                <c:pt idx="18">
                  <c:v>0.36083984375</c:v>
                </c:pt>
                <c:pt idx="19">
                  <c:v>0.339797973632813</c:v>
                </c:pt>
                <c:pt idx="20">
                  <c:v>0.338302612304688</c:v>
                </c:pt>
                <c:pt idx="21">
                  <c:v>0.321640014648438</c:v>
                </c:pt>
                <c:pt idx="22">
                  <c:v>0.326141357421875</c:v>
                </c:pt>
                <c:pt idx="23">
                  <c:v>0.312103271484375</c:v>
                </c:pt>
                <c:pt idx="24">
                  <c:v>0.32147216796875</c:v>
                </c:pt>
                <c:pt idx="25">
                  <c:v>0.309417724609375</c:v>
                </c:pt>
                <c:pt idx="26">
                  <c:v>0.323577880859375</c:v>
                </c:pt>
                <c:pt idx="27">
                  <c:v>0.315872192382813</c:v>
                </c:pt>
                <c:pt idx="28">
                  <c:v>0.346176147460938</c:v>
                </c:pt>
                <c:pt idx="29">
                  <c:v>0.323074340820313</c:v>
                </c:pt>
                <c:pt idx="30">
                  <c:v>0.326263427734375</c:v>
                </c:pt>
                <c:pt idx="31">
                  <c:v>0.289596557617188</c:v>
                </c:pt>
                <c:pt idx="32">
                  <c:v>0.289749145507813</c:v>
                </c:pt>
                <c:pt idx="33">
                  <c:v>0.271942138671875</c:v>
                </c:pt>
                <c:pt idx="34">
                  <c:v>0.277557373046875</c:v>
                </c:pt>
                <c:pt idx="35">
                  <c:v>0.267959594726563</c:v>
                </c:pt>
                <c:pt idx="36">
                  <c:v>0.26971435546875</c:v>
                </c:pt>
                <c:pt idx="37">
                  <c:v>0.252349853515625</c:v>
                </c:pt>
                <c:pt idx="38">
                  <c:v>0.244705200195313</c:v>
                </c:pt>
                <c:pt idx="39">
                  <c:v>0.223846435546875</c:v>
                </c:pt>
                <c:pt idx="40">
                  <c:v>0.2130126953125</c:v>
                </c:pt>
                <c:pt idx="41">
                  <c:v>0.190719604492188</c:v>
                </c:pt>
                <c:pt idx="42">
                  <c:v>0.181427001953125</c:v>
                </c:pt>
                <c:pt idx="43">
                  <c:v>0.163818359375</c:v>
                </c:pt>
                <c:pt idx="44">
                  <c:v>0.178604125976563</c:v>
                </c:pt>
                <c:pt idx="45">
                  <c:v>0.172164916992188</c:v>
                </c:pt>
                <c:pt idx="46">
                  <c:v>0.182220458984375</c:v>
                </c:pt>
                <c:pt idx="47">
                  <c:v>0.180648803710938</c:v>
                </c:pt>
                <c:pt idx="48">
                  <c:v>0.193069458007813</c:v>
                </c:pt>
                <c:pt idx="49">
                  <c:v>0.17864990234375</c:v>
                </c:pt>
                <c:pt idx="50">
                  <c:v>0.193206787109375</c:v>
                </c:pt>
                <c:pt idx="51">
                  <c:v>0.197952270507813</c:v>
                </c:pt>
                <c:pt idx="52">
                  <c:v>0.2174072265625</c:v>
                </c:pt>
                <c:pt idx="53">
                  <c:v>0.224075317382813</c:v>
                </c:pt>
                <c:pt idx="54">
                  <c:v>0.242691040039063</c:v>
                </c:pt>
                <c:pt idx="55">
                  <c:v>0.251739501953125</c:v>
                </c:pt>
                <c:pt idx="56">
                  <c:v>0.275802612304688</c:v>
                </c:pt>
                <c:pt idx="57">
                  <c:v>0.292312622070313</c:v>
                </c:pt>
                <c:pt idx="58">
                  <c:v>0.326019287109375</c:v>
                </c:pt>
                <c:pt idx="59">
                  <c:v>0.347732543945313</c:v>
                </c:pt>
                <c:pt idx="60">
                  <c:v>0.387496948242188</c:v>
                </c:pt>
                <c:pt idx="61">
                  <c:v>0.410476684570313</c:v>
                </c:pt>
                <c:pt idx="62">
                  <c:v>0.459884643554688</c:v>
                </c:pt>
                <c:pt idx="63">
                  <c:v>0.486419677734375</c:v>
                </c:pt>
                <c:pt idx="64">
                  <c:v>0.547149658203125</c:v>
                </c:pt>
                <c:pt idx="65">
                  <c:v>0.56805419921875</c:v>
                </c:pt>
                <c:pt idx="66">
                  <c:v>0.6334228515625</c:v>
                </c:pt>
                <c:pt idx="67">
                  <c:v>0.63812255859375</c:v>
                </c:pt>
                <c:pt idx="68">
                  <c:v>0.704833984375</c:v>
                </c:pt>
                <c:pt idx="69">
                  <c:v>0.69427490234375</c:v>
                </c:pt>
                <c:pt idx="70">
                  <c:v>0.764739990234375</c:v>
                </c:pt>
                <c:pt idx="71">
                  <c:v>0.73826599121093806</c:v>
                </c:pt>
                <c:pt idx="72">
                  <c:v>0.80841064453125</c:v>
                </c:pt>
                <c:pt idx="73">
                  <c:v>0.763153076171875</c:v>
                </c:pt>
                <c:pt idx="74">
                  <c:v>0.82196044921875</c:v>
                </c:pt>
                <c:pt idx="75">
                  <c:v>0.760589599609375</c:v>
                </c:pt>
                <c:pt idx="76">
                  <c:v>0.80241394042968806</c:v>
                </c:pt>
                <c:pt idx="77">
                  <c:v>0.73304748535156306</c:v>
                </c:pt>
                <c:pt idx="78">
                  <c:v>0.759033203125</c:v>
                </c:pt>
                <c:pt idx="79">
                  <c:v>0.69276428222656306</c:v>
                </c:pt>
                <c:pt idx="80">
                  <c:v>0.70574951171875</c:v>
                </c:pt>
                <c:pt idx="81">
                  <c:v>0.64366149902343806</c:v>
                </c:pt>
                <c:pt idx="82">
                  <c:v>0.650909423828125</c:v>
                </c:pt>
                <c:pt idx="83">
                  <c:v>0.599395751953125</c:v>
                </c:pt>
                <c:pt idx="84">
                  <c:v>0.60382080078125</c:v>
                </c:pt>
                <c:pt idx="85">
                  <c:v>0.56211853027343806</c:v>
                </c:pt>
                <c:pt idx="86">
                  <c:v>0.56806945800781306</c:v>
                </c:pt>
                <c:pt idx="87">
                  <c:v>0.53614807128906306</c:v>
                </c:pt>
                <c:pt idx="88">
                  <c:v>0.547271728515625</c:v>
                </c:pt>
                <c:pt idx="89">
                  <c:v>0.50860595703125</c:v>
                </c:pt>
                <c:pt idx="90">
                  <c:v>0.50175476074218806</c:v>
                </c:pt>
                <c:pt idx="91">
                  <c:v>0.457290649414063</c:v>
                </c:pt>
                <c:pt idx="92">
                  <c:v>0.445465087890625</c:v>
                </c:pt>
                <c:pt idx="93">
                  <c:v>0.401885986328125</c:v>
                </c:pt>
                <c:pt idx="94">
                  <c:v>0.374298095703125</c:v>
                </c:pt>
                <c:pt idx="95">
                  <c:v>0.321014404296875</c:v>
                </c:pt>
                <c:pt idx="96">
                  <c:v>0.28411865234375</c:v>
                </c:pt>
                <c:pt idx="97">
                  <c:v>0.240692138671875</c:v>
                </c:pt>
                <c:pt idx="98">
                  <c:v>0.219711303710938</c:v>
                </c:pt>
                <c:pt idx="99">
                  <c:v>0.200149536132813</c:v>
                </c:pt>
                <c:pt idx="100">
                  <c:v>0.181777954101563</c:v>
                </c:pt>
                <c:pt idx="101">
                  <c:v>0.161422729492188</c:v>
                </c:pt>
                <c:pt idx="102">
                  <c:v>0.146697998046875</c:v>
                </c:pt>
                <c:pt idx="103">
                  <c:v>0.129913330078125</c:v>
                </c:pt>
                <c:pt idx="104">
                  <c:v>0.114425659179688</c:v>
                </c:pt>
                <c:pt idx="105">
                  <c:v>9.8968505859375E-2</c:v>
                </c:pt>
                <c:pt idx="106">
                  <c:v>9.7900390625E-2</c:v>
                </c:pt>
                <c:pt idx="107" formatCode="0.00E+00">
                  <c:v>9.02862548828125E-2</c:v>
                </c:pt>
                <c:pt idx="108" formatCode="0.00E+00">
                  <c:v>7.87200927734375E-2</c:v>
                </c:pt>
                <c:pt idx="109">
                  <c:v>7.8765869140625E-2</c:v>
                </c:pt>
                <c:pt idx="110" formatCode="0.00E+00">
                  <c:v>7.69500732421875E-2</c:v>
                </c:pt>
                <c:pt idx="111" formatCode="0.00E+00">
                  <c:v>7.38983154296875E-2</c:v>
                </c:pt>
                <c:pt idx="112" formatCode="0.00E+00">
                  <c:v>6.44683837890625E-2</c:v>
                </c:pt>
                <c:pt idx="113">
                  <c:v>6.7108154296875E-2</c:v>
                </c:pt>
                <c:pt idx="114" formatCode="0.00E+00">
                  <c:v>6.68182373046875E-2</c:v>
                </c:pt>
                <c:pt idx="115">
                  <c:v>5.8685302734375E-2</c:v>
                </c:pt>
                <c:pt idx="116" formatCode="0.00E+00">
                  <c:v>6.50177001953125E-2</c:v>
                </c:pt>
                <c:pt idx="117">
                  <c:v>6.0150146484375E-2</c:v>
                </c:pt>
                <c:pt idx="118" formatCode="0.00E+00">
                  <c:v>5.13763427734375E-2</c:v>
                </c:pt>
                <c:pt idx="119">
                  <c:v>5.6488037109375E-2</c:v>
                </c:pt>
                <c:pt idx="120">
                  <c:v>5.7952880859375E-2</c:v>
                </c:pt>
                <c:pt idx="121" formatCode="0.00E+00">
                  <c:v>5.07049560546875E-2</c:v>
                </c:pt>
                <c:pt idx="122">
                  <c:v>5.1788330078125E-2</c:v>
                </c:pt>
                <c:pt idx="123" formatCode="0.00E+00">
                  <c:v>4.88128662109375E-2</c:v>
                </c:pt>
                <c:pt idx="124">
                  <c:v>4.718017578125E-2</c:v>
                </c:pt>
                <c:pt idx="125">
                  <c:v>4.4464111328125E-2</c:v>
                </c:pt>
                <c:pt idx="126">
                  <c:v>4.26025390625E-2</c:v>
                </c:pt>
                <c:pt idx="127" formatCode="0.00E+00">
                  <c:v>3.99627685546875E-2</c:v>
                </c:pt>
                <c:pt idx="128" formatCode="0.00E+00">
                  <c:v>3.74908447265625E-2</c:v>
                </c:pt>
                <c:pt idx="129">
                  <c:v>3.40576171875E-2</c:v>
                </c:pt>
                <c:pt idx="130">
                  <c:v>3.1829833984375E-2</c:v>
                </c:pt>
                <c:pt idx="131" formatCode="0.00E+00">
                  <c:v>2.91595458984375E-2</c:v>
                </c:pt>
                <c:pt idx="132" formatCode="0.00E+00">
                  <c:v>2.25677490234375E-2</c:v>
                </c:pt>
                <c:pt idx="133">
                  <c:v>2.032470703125E-2</c:v>
                </c:pt>
                <c:pt idx="134">
                  <c:v>2.45361328125E-2</c:v>
                </c:pt>
                <c:pt idx="135" formatCode="0.00E+00">
                  <c:v>2.16217041015625E-2</c:v>
                </c:pt>
                <c:pt idx="136">
                  <c:v>1.4190673828125E-2</c:v>
                </c:pt>
                <c:pt idx="137" formatCode="0.00E+00">
                  <c:v>1.99737548828125E-2</c:v>
                </c:pt>
                <c:pt idx="138">
                  <c:v>1.605224609375E-2</c:v>
                </c:pt>
                <c:pt idx="139" formatCode="0.00E+00">
                  <c:v>1.40228271484375E-2</c:v>
                </c:pt>
                <c:pt idx="140">
                  <c:v>9.307861328125E-3</c:v>
                </c:pt>
                <c:pt idx="141">
                  <c:v>1.08642578125E-2</c:v>
                </c:pt>
                <c:pt idx="142">
                  <c:v>7.8125E-3</c:v>
                </c:pt>
                <c:pt idx="143" formatCode="0.00E+00">
                  <c:v>6.8817138671875E-3</c:v>
                </c:pt>
                <c:pt idx="144" formatCode="0.00E+00">
                  <c:v>5.5389404296875E-3</c:v>
                </c:pt>
                <c:pt idx="145" formatCode="0.00E+00">
                  <c:v>5.5999755859375E-3</c:v>
                </c:pt>
                <c:pt idx="146" formatCode="0.00E+00">
                  <c:v>3.7078857421875E-3</c:v>
                </c:pt>
                <c:pt idx="147" formatCode="0.00E+00">
                  <c:v>4.3487548828125E-3</c:v>
                </c:pt>
                <c:pt idx="148" formatCode="0.00E+00">
                  <c:v>4.3182373046875E-3</c:v>
                </c:pt>
                <c:pt idx="149" formatCode="0.00E+00">
                  <c:v>-9.002685546875E-4</c:v>
                </c:pt>
                <c:pt idx="150">
                  <c:v>2.44140625E-4</c:v>
                </c:pt>
                <c:pt idx="151" formatCode="0.00E+00">
                  <c:v>-1.0833740234375E-3</c:v>
                </c:pt>
                <c:pt idx="152">
                  <c:v>-2.197265625E-3</c:v>
                </c:pt>
                <c:pt idx="153" formatCode="0.00E+00">
                  <c:v>7.62939453125E-5</c:v>
                </c:pt>
                <c:pt idx="154">
                  <c:v>-1.678466796875E-3</c:v>
                </c:pt>
                <c:pt idx="155" formatCode="0.00E+00">
                  <c:v>-2.3651123046875E-3</c:v>
                </c:pt>
                <c:pt idx="156" formatCode="0.00E+00">
                  <c:v>-1.2664794921875E-3</c:v>
                </c:pt>
                <c:pt idx="157" formatCode="0.00E+00">
                  <c:v>-2.9449462890625E-3</c:v>
                </c:pt>
                <c:pt idx="158">
                  <c:v>-3.60107421875E-3</c:v>
                </c:pt>
                <c:pt idx="159">
                  <c:v>-3.35693359375E-3</c:v>
                </c:pt>
                <c:pt idx="160">
                  <c:v>-1.953125E-3</c:v>
                </c:pt>
                <c:pt idx="161">
                  <c:v>-3.41796875E-3</c:v>
                </c:pt>
                <c:pt idx="162">
                  <c:v>-3.7841796875E-3</c:v>
                </c:pt>
                <c:pt idx="163">
                  <c:v>-3.41796875E-3</c:v>
                </c:pt>
                <c:pt idx="164">
                  <c:v>-3.387451171875E-3</c:v>
                </c:pt>
                <c:pt idx="165" formatCode="0.00E+00">
                  <c:v>-4.8980712890625E-3</c:v>
                </c:pt>
                <c:pt idx="166" formatCode="0.00E+00">
                  <c:v>-4.8980712890625E-3</c:v>
                </c:pt>
                <c:pt idx="167">
                  <c:v>-4.08935546875E-3</c:v>
                </c:pt>
                <c:pt idx="168" formatCode="0.00E+00">
                  <c:v>-3.5552978515625E-3</c:v>
                </c:pt>
                <c:pt idx="169" formatCode="0.00E+00">
                  <c:v>-3.4027099609375E-3</c:v>
                </c:pt>
                <c:pt idx="170">
                  <c:v>-4.69970703125E-3</c:v>
                </c:pt>
                <c:pt idx="171" formatCode="0.00E+00">
                  <c:v>-2.2430419921875E-3</c:v>
                </c:pt>
                <c:pt idx="172">
                  <c:v>-2.288818359375E-3</c:v>
                </c:pt>
                <c:pt idx="173">
                  <c:v>-4.425048828125E-3</c:v>
                </c:pt>
                <c:pt idx="174">
                  <c:v>-9.46044921875E-4</c:v>
                </c:pt>
                <c:pt idx="175">
                  <c:v>-2.50244140625E-3</c:v>
                </c:pt>
                <c:pt idx="176" formatCode="0.00E+00">
                  <c:v>-1.8768310546875E-3</c:v>
                </c:pt>
                <c:pt idx="177">
                  <c:v>-2.532958984375E-3</c:v>
                </c:pt>
                <c:pt idx="178" formatCode="0.00E+00">
                  <c:v>-2.7923583984375E-3</c:v>
                </c:pt>
                <c:pt idx="179">
                  <c:v>-2.532958984375E-3</c:v>
                </c:pt>
                <c:pt idx="180">
                  <c:v>-4.486083984375E-3</c:v>
                </c:pt>
                <c:pt idx="181">
                  <c:v>-1.953125E-3</c:v>
                </c:pt>
                <c:pt idx="182" formatCode="0.00E+00">
                  <c:v>-4.57763671875E-5</c:v>
                </c:pt>
                <c:pt idx="183">
                  <c:v>-3.631591796875E-3</c:v>
                </c:pt>
                <c:pt idx="184">
                  <c:v>-4.669189453125E-3</c:v>
                </c:pt>
                <c:pt idx="185" formatCode="0.00E+00">
                  <c:v>-1.3275146484375E-3</c:v>
                </c:pt>
                <c:pt idx="186">
                  <c:v>-4.2724609375E-3</c:v>
                </c:pt>
                <c:pt idx="187" formatCode="0.00E+00">
                  <c:v>-3.0059814453125E-3</c:v>
                </c:pt>
                <c:pt idx="188">
                  <c:v>-1.678466796875E-3</c:v>
                </c:pt>
                <c:pt idx="189">
                  <c:v>9.765625E-4</c:v>
                </c:pt>
                <c:pt idx="190">
                  <c:v>3.35693359375E-4</c:v>
                </c:pt>
                <c:pt idx="191" formatCode="0.00E+00">
                  <c:v>-1.4495849609375E-3</c:v>
                </c:pt>
                <c:pt idx="192" formatCode="0.00E+00">
                  <c:v>-9.307861328125E-4</c:v>
                </c:pt>
                <c:pt idx="193">
                  <c:v>-2.5634765625E-3</c:v>
                </c:pt>
                <c:pt idx="194" formatCode="0.00E+00">
                  <c:v>-4.3182373046875E-3</c:v>
                </c:pt>
                <c:pt idx="195" formatCode="0.00E+00">
                  <c:v>-2.593994140625E-4</c:v>
                </c:pt>
                <c:pt idx="196" formatCode="0.00E+00">
                  <c:v>-7.4310302734375E-3</c:v>
                </c:pt>
                <c:pt idx="197">
                  <c:v>-3.0517578125E-4</c:v>
                </c:pt>
                <c:pt idx="198" formatCode="0.00E+00">
                  <c:v>-6.8817138671875E-3</c:v>
                </c:pt>
                <c:pt idx="199">
                  <c:v>-5.31005859375E-3</c:v>
                </c:pt>
                <c:pt idx="200">
                  <c:v>-5.43212890625E-3</c:v>
                </c:pt>
                <c:pt idx="201">
                  <c:v>1.068115234375E-3</c:v>
                </c:pt>
                <c:pt idx="202" formatCode="0.00E+00">
                  <c:v>-4.4097900390625E-3</c:v>
                </c:pt>
                <c:pt idx="203" formatCode="0.00E+00">
                  <c:v>-5.0506591796875E-3</c:v>
                </c:pt>
                <c:pt idx="204" formatCode="0.00E+00">
                  <c:v>-1.4801025390625E-3</c:v>
                </c:pt>
                <c:pt idx="205">
                  <c:v>-2.685546875E-3</c:v>
                </c:pt>
                <c:pt idx="206">
                  <c:v>-3.021240234375E-3</c:v>
                </c:pt>
                <c:pt idx="207">
                  <c:v>-5.18798828125E-3</c:v>
                </c:pt>
                <c:pt idx="208">
                  <c:v>-3.448486328125E-3</c:v>
                </c:pt>
                <c:pt idx="209">
                  <c:v>-4.39453125E-3</c:v>
                </c:pt>
                <c:pt idx="210">
                  <c:v>-1.8310546875E-4</c:v>
                </c:pt>
                <c:pt idx="211">
                  <c:v>-4.69970703125E-3</c:v>
                </c:pt>
                <c:pt idx="212">
                  <c:v>-1.129150390625E-3</c:v>
                </c:pt>
                <c:pt idx="213">
                  <c:v>-4.180908203125E-3</c:v>
                </c:pt>
                <c:pt idx="214">
                  <c:v>-4.608154296875E-3</c:v>
                </c:pt>
                <c:pt idx="215" formatCode="0.00E+00">
                  <c:v>-1.6632080078125E-3</c:v>
                </c:pt>
                <c:pt idx="216" formatCode="0.00E+00">
                  <c:v>-3.8604736328125E-3</c:v>
                </c:pt>
                <c:pt idx="217">
                  <c:v>1.220703125E-4</c:v>
                </c:pt>
                <c:pt idx="218" formatCode="0.00E+00">
                  <c:v>-4.9591064453125E-3</c:v>
                </c:pt>
                <c:pt idx="219" formatCode="0.00E+00">
                  <c:v>-8.9569091796875E-3</c:v>
                </c:pt>
                <c:pt idx="220" formatCode="0.00E+00">
                  <c:v>-9.1705322265625E-3</c:v>
                </c:pt>
                <c:pt idx="221">
                  <c:v>-3.692626953125E-3</c:v>
                </c:pt>
                <c:pt idx="222" formatCode="0.00E+00">
                  <c:v>-2.5482177734375E-3</c:v>
                </c:pt>
                <c:pt idx="223">
                  <c:v>-1.983642578125E-3</c:v>
                </c:pt>
                <c:pt idx="224">
                  <c:v>-4.730224609375E-3</c:v>
                </c:pt>
                <c:pt idx="225" formatCode="0.00E+00">
                  <c:v>-6.4849853515625E-3</c:v>
                </c:pt>
                <c:pt idx="226" formatCode="0.00E+00">
                  <c:v>-5.6610107421875E-3</c:v>
                </c:pt>
                <c:pt idx="227" formatCode="0.00E+00">
                  <c:v>-2.7313232421875E-3</c:v>
                </c:pt>
                <c:pt idx="228" formatCode="0.00E+00">
                  <c:v>-5.2337646484375E-3</c:v>
                </c:pt>
                <c:pt idx="229">
                  <c:v>2.8076171875E-3</c:v>
                </c:pt>
                <c:pt idx="230" formatCode="0.00E+00">
                  <c:v>-6.8817138671875E-3</c:v>
                </c:pt>
                <c:pt idx="231">
                  <c:v>-1.556396484375E-3</c:v>
                </c:pt>
                <c:pt idx="232" formatCode="0.00E+00">
                  <c:v>1.53961181640625E-2</c:v>
                </c:pt>
                <c:pt idx="233">
                  <c:v>3.173828125E-3</c:v>
                </c:pt>
                <c:pt idx="234">
                  <c:v>-1.6632080078125E-2</c:v>
                </c:pt>
                <c:pt idx="235">
                  <c:v>-1.7669677734375E-2</c:v>
                </c:pt>
                <c:pt idx="236">
                  <c:v>2.410888671875E-3</c:v>
                </c:pt>
                <c:pt idx="237">
                  <c:v>-2.74658203125E-3</c:v>
                </c:pt>
                <c:pt idx="238" formatCode="0.00E+00">
                  <c:v>-9.6282958984375E-3</c:v>
                </c:pt>
                <c:pt idx="239">
                  <c:v>1.007080078125E-3</c:v>
                </c:pt>
                <c:pt idx="240" formatCode="0.00E+00">
                  <c:v>-4.1046142578125E-3</c:v>
                </c:pt>
                <c:pt idx="241">
                  <c:v>4.57763671875E-4</c:v>
                </c:pt>
                <c:pt idx="242">
                  <c:v>-7.415771484375E-3</c:v>
                </c:pt>
                <c:pt idx="243">
                  <c:v>-4.974365234375E-3</c:v>
                </c:pt>
                <c:pt idx="244" formatCode="0.00E+00">
                  <c:v>2.5177001953125E-3</c:v>
                </c:pt>
                <c:pt idx="245">
                  <c:v>-1.031494140625E-2</c:v>
                </c:pt>
                <c:pt idx="246">
                  <c:v>3.143310546875E-3</c:v>
                </c:pt>
                <c:pt idx="247">
                  <c:v>-1.019287109375E-2</c:v>
                </c:pt>
                <c:pt idx="248">
                  <c:v>1.89208984375E-2</c:v>
                </c:pt>
                <c:pt idx="249">
                  <c:v>-1.5777587890625E-2</c:v>
                </c:pt>
                <c:pt idx="250">
                  <c:v>-2.703857421875E-2</c:v>
                </c:pt>
                <c:pt idx="251">
                  <c:v>-1.52587890625E-4</c:v>
                </c:pt>
                <c:pt idx="252">
                  <c:v>1.885986328125E-2</c:v>
                </c:pt>
                <c:pt idx="253">
                  <c:v>2.6153564453125E-2</c:v>
                </c:pt>
                <c:pt idx="254">
                  <c:v>8.48388671875E-3</c:v>
                </c:pt>
                <c:pt idx="255">
                  <c:v>-2.50244140625E-2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82A2-4E61-97F8-A06DB51B50DF}"/>
            </c:ext>
          </c:extLst>
        </c:ser>
        <c:ser>
          <c:idx val="14"/>
          <c:order val="14"/>
          <c:tx>
            <c:strRef>
              <c:f>'All New UVresults'!$P$14</c:f>
              <c:strCache>
                <c:ptCount val="1"/>
                <c:pt idx="0">
                  <c:v>6OH4Me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UVresults'!$P$15:$P$270</c:f>
              <c:numCache>
                <c:formatCode>General</c:formatCode>
                <c:ptCount val="256"/>
                <c:pt idx="0">
                  <c:v>2.4444580078125E-2</c:v>
                </c:pt>
                <c:pt idx="1">
                  <c:v>0.665863037109375</c:v>
                </c:pt>
                <c:pt idx="2">
                  <c:v>0.759002685546875</c:v>
                </c:pt>
                <c:pt idx="3">
                  <c:v>1.0777893066406301</c:v>
                </c:pt>
                <c:pt idx="4">
                  <c:v>1.03826904296875</c:v>
                </c:pt>
                <c:pt idx="5">
                  <c:v>1.14862060546875</c:v>
                </c:pt>
                <c:pt idx="6">
                  <c:v>1.29962158203125</c:v>
                </c:pt>
                <c:pt idx="7">
                  <c:v>1.0453796386718801</c:v>
                </c:pt>
                <c:pt idx="8">
                  <c:v>1.32025146484375</c:v>
                </c:pt>
                <c:pt idx="9">
                  <c:v>0.84794616699218806</c:v>
                </c:pt>
                <c:pt idx="10">
                  <c:v>0.87646484375</c:v>
                </c:pt>
                <c:pt idx="11">
                  <c:v>0.66334533691406306</c:v>
                </c:pt>
                <c:pt idx="12">
                  <c:v>0.682647705078125</c:v>
                </c:pt>
                <c:pt idx="13">
                  <c:v>0.54508972167968806</c:v>
                </c:pt>
                <c:pt idx="14">
                  <c:v>0.57684326171875</c:v>
                </c:pt>
                <c:pt idx="15">
                  <c:v>0.486343383789063</c:v>
                </c:pt>
                <c:pt idx="16">
                  <c:v>0.51911926269531306</c:v>
                </c:pt>
                <c:pt idx="17">
                  <c:v>0.4571533203125</c:v>
                </c:pt>
                <c:pt idx="18">
                  <c:v>0.473159790039063</c:v>
                </c:pt>
                <c:pt idx="19">
                  <c:v>0.430328369140625</c:v>
                </c:pt>
                <c:pt idx="20">
                  <c:v>0.421890258789063</c:v>
                </c:pt>
                <c:pt idx="21">
                  <c:v>0.389251708984375</c:v>
                </c:pt>
                <c:pt idx="22">
                  <c:v>0.385284423828125</c:v>
                </c:pt>
                <c:pt idx="23">
                  <c:v>0.358291625976563</c:v>
                </c:pt>
                <c:pt idx="24">
                  <c:v>0.355560302734375</c:v>
                </c:pt>
                <c:pt idx="25">
                  <c:v>0.328659057617188</c:v>
                </c:pt>
                <c:pt idx="26">
                  <c:v>0.331207275390625</c:v>
                </c:pt>
                <c:pt idx="27">
                  <c:v>0.312393188476563</c:v>
                </c:pt>
                <c:pt idx="28">
                  <c:v>0.332427978515625</c:v>
                </c:pt>
                <c:pt idx="29">
                  <c:v>0.30096435546875</c:v>
                </c:pt>
                <c:pt idx="30">
                  <c:v>0.298324584960938</c:v>
                </c:pt>
                <c:pt idx="31">
                  <c:v>0.262298583984375</c:v>
                </c:pt>
                <c:pt idx="32">
                  <c:v>0.259994506835938</c:v>
                </c:pt>
                <c:pt idx="33">
                  <c:v>0.244674682617188</c:v>
                </c:pt>
                <c:pt idx="34">
                  <c:v>0.251144409179688</c:v>
                </c:pt>
                <c:pt idx="35">
                  <c:v>0.245315551757813</c:v>
                </c:pt>
                <c:pt idx="36">
                  <c:v>0.248764038085938</c:v>
                </c:pt>
                <c:pt idx="37">
                  <c:v>0.235031127929688</c:v>
                </c:pt>
                <c:pt idx="38">
                  <c:v>0.229507446289063</c:v>
                </c:pt>
                <c:pt idx="39">
                  <c:v>0.2125244140625</c:v>
                </c:pt>
                <c:pt idx="40">
                  <c:v>0.206161499023438</c:v>
                </c:pt>
                <c:pt idx="41">
                  <c:v>0.18951416015625</c:v>
                </c:pt>
                <c:pt idx="42">
                  <c:v>0.187286376953125</c:v>
                </c:pt>
                <c:pt idx="43">
                  <c:v>0.1761474609375</c:v>
                </c:pt>
                <c:pt idx="44">
                  <c:v>0.1962890625</c:v>
                </c:pt>
                <c:pt idx="45">
                  <c:v>0.19134521484375</c:v>
                </c:pt>
                <c:pt idx="46">
                  <c:v>0.205123901367188</c:v>
                </c:pt>
                <c:pt idx="47">
                  <c:v>0.206619262695313</c:v>
                </c:pt>
                <c:pt idx="48">
                  <c:v>0.22613525390625</c:v>
                </c:pt>
                <c:pt idx="49">
                  <c:v>0.213729858398438</c:v>
                </c:pt>
                <c:pt idx="50">
                  <c:v>0.228347778320313</c:v>
                </c:pt>
                <c:pt idx="51">
                  <c:v>0.227310180664063</c:v>
                </c:pt>
                <c:pt idx="52">
                  <c:v>0.2427978515625</c:v>
                </c:pt>
                <c:pt idx="53">
                  <c:v>0.24822998046875</c:v>
                </c:pt>
                <c:pt idx="54">
                  <c:v>0.269973754882813</c:v>
                </c:pt>
                <c:pt idx="55">
                  <c:v>0.280990600585938</c:v>
                </c:pt>
                <c:pt idx="56">
                  <c:v>0.306564331054688</c:v>
                </c:pt>
                <c:pt idx="57">
                  <c:v>0.318328857421875</c:v>
                </c:pt>
                <c:pt idx="58">
                  <c:v>0.344451904296875</c:v>
                </c:pt>
                <c:pt idx="59">
                  <c:v>0.35589599609375</c:v>
                </c:pt>
                <c:pt idx="60">
                  <c:v>0.385986328125</c:v>
                </c:pt>
                <c:pt idx="61">
                  <c:v>0.40155029296875</c:v>
                </c:pt>
                <c:pt idx="62">
                  <c:v>0.442581176757813</c:v>
                </c:pt>
                <c:pt idx="63">
                  <c:v>0.463211059570313</c:v>
                </c:pt>
                <c:pt idx="64">
                  <c:v>0.513824462890625</c:v>
                </c:pt>
                <c:pt idx="65">
                  <c:v>0.52897644042968806</c:v>
                </c:pt>
                <c:pt idx="66">
                  <c:v>0.58306884765625</c:v>
                </c:pt>
                <c:pt idx="67">
                  <c:v>0.58549499511718806</c:v>
                </c:pt>
                <c:pt idx="68">
                  <c:v>0.6387939453125</c:v>
                </c:pt>
                <c:pt idx="69">
                  <c:v>0.62748718261718806</c:v>
                </c:pt>
                <c:pt idx="70">
                  <c:v>0.68243408203125</c:v>
                </c:pt>
                <c:pt idx="71">
                  <c:v>0.65863037109375</c:v>
                </c:pt>
                <c:pt idx="72">
                  <c:v>0.71044921875</c:v>
                </c:pt>
                <c:pt idx="73">
                  <c:v>0.67242431640625</c:v>
                </c:pt>
                <c:pt idx="74">
                  <c:v>0.71430969238281306</c:v>
                </c:pt>
                <c:pt idx="75">
                  <c:v>0.66737365722656306</c:v>
                </c:pt>
                <c:pt idx="76">
                  <c:v>0.69525146484375</c:v>
                </c:pt>
                <c:pt idx="77">
                  <c:v>0.643035888671875</c:v>
                </c:pt>
                <c:pt idx="78">
                  <c:v>0.66276550292968806</c:v>
                </c:pt>
                <c:pt idx="79">
                  <c:v>0.61187744140625</c:v>
                </c:pt>
                <c:pt idx="80">
                  <c:v>0.62347412109375</c:v>
                </c:pt>
                <c:pt idx="81">
                  <c:v>0.57637023925781306</c:v>
                </c:pt>
                <c:pt idx="82">
                  <c:v>0.58454895019531306</c:v>
                </c:pt>
                <c:pt idx="83">
                  <c:v>0.54661560058593806</c:v>
                </c:pt>
                <c:pt idx="84">
                  <c:v>0.55787658691406306</c:v>
                </c:pt>
                <c:pt idx="85">
                  <c:v>0.52857971191406306</c:v>
                </c:pt>
                <c:pt idx="86">
                  <c:v>0.541595458984375</c:v>
                </c:pt>
                <c:pt idx="87">
                  <c:v>0.51678466796875</c:v>
                </c:pt>
                <c:pt idx="88">
                  <c:v>0.534515380859375</c:v>
                </c:pt>
                <c:pt idx="89">
                  <c:v>0.50132751464843806</c:v>
                </c:pt>
                <c:pt idx="90">
                  <c:v>0.497909545898438</c:v>
                </c:pt>
                <c:pt idx="91">
                  <c:v>0.453933715820313</c:v>
                </c:pt>
                <c:pt idx="92">
                  <c:v>0.440399169921875</c:v>
                </c:pt>
                <c:pt idx="93">
                  <c:v>0.39813232421875</c:v>
                </c:pt>
                <c:pt idx="94">
                  <c:v>0.3729248046875</c:v>
                </c:pt>
                <c:pt idx="95">
                  <c:v>0.321060180664063</c:v>
                </c:pt>
                <c:pt idx="96">
                  <c:v>0.282394409179688</c:v>
                </c:pt>
                <c:pt idx="97">
                  <c:v>0.2388916015625</c:v>
                </c:pt>
                <c:pt idx="98">
                  <c:v>0.220703125</c:v>
                </c:pt>
                <c:pt idx="99">
                  <c:v>0.191741943359375</c:v>
                </c:pt>
                <c:pt idx="100">
                  <c:v>0.171737670898438</c:v>
                </c:pt>
                <c:pt idx="101">
                  <c:v>0.151199340820313</c:v>
                </c:pt>
                <c:pt idx="102">
                  <c:v>0.135452270507813</c:v>
                </c:pt>
                <c:pt idx="103">
                  <c:v>0.117691040039063</c:v>
                </c:pt>
                <c:pt idx="104">
                  <c:v>0.100540161132813</c:v>
                </c:pt>
                <c:pt idx="105">
                  <c:v>8.3709716796875E-2</c:v>
                </c:pt>
                <c:pt idx="106" formatCode="0.00E+00">
                  <c:v>8.04290771484375E-2</c:v>
                </c:pt>
                <c:pt idx="107" formatCode="0.00E+00">
                  <c:v>7.16705322265625E-2</c:v>
                </c:pt>
                <c:pt idx="108">
                  <c:v>5.877685546875E-2</c:v>
                </c:pt>
                <c:pt idx="109" formatCode="0.00E+00">
                  <c:v>5.74493408203125E-2</c:v>
                </c:pt>
                <c:pt idx="110">
                  <c:v>5.4656982421875E-2</c:v>
                </c:pt>
                <c:pt idx="111">
                  <c:v>5.1361083984375E-2</c:v>
                </c:pt>
                <c:pt idx="112" formatCode="0.00E+00">
                  <c:v>4.12445068359375E-2</c:v>
                </c:pt>
                <c:pt idx="113">
                  <c:v>4.400634765625E-2</c:v>
                </c:pt>
                <c:pt idx="114">
                  <c:v>4.248046875E-2</c:v>
                </c:pt>
                <c:pt idx="115" formatCode="0.00E+00">
                  <c:v>3.46832275390625E-2</c:v>
                </c:pt>
                <c:pt idx="116">
                  <c:v>4.0985107421875E-2</c:v>
                </c:pt>
                <c:pt idx="117">
                  <c:v>3.619384765625E-2</c:v>
                </c:pt>
                <c:pt idx="118" formatCode="0.00E+00">
                  <c:v>3.36761474609375E-2</c:v>
                </c:pt>
                <c:pt idx="119" formatCode="0.00E+00">
                  <c:v>3.29437255859375E-2</c:v>
                </c:pt>
                <c:pt idx="120">
                  <c:v>3.4393310546875E-2</c:v>
                </c:pt>
                <c:pt idx="121" formatCode="0.00E+00">
                  <c:v>2.70538330078125E-2</c:v>
                </c:pt>
                <c:pt idx="122">
                  <c:v>2.8594970703125E-2</c:v>
                </c:pt>
                <c:pt idx="123" formatCode="0.00E+00">
                  <c:v>2.66571044921875E-2</c:v>
                </c:pt>
                <c:pt idx="124" formatCode="0.00E+00">
                  <c:v>2.52838134765625E-2</c:v>
                </c:pt>
                <c:pt idx="125" formatCode="0.00E+00">
                  <c:v>2.35137939453125E-2</c:v>
                </c:pt>
                <c:pt idx="126">
                  <c:v>2.20947265625E-2</c:v>
                </c:pt>
                <c:pt idx="127" formatCode="0.00E+00">
                  <c:v>2.06451416015625E-2</c:v>
                </c:pt>
                <c:pt idx="128" formatCode="0.00E+00">
                  <c:v>1.86004638671875E-2</c:v>
                </c:pt>
                <c:pt idx="129" formatCode="0.00E+00">
                  <c:v>1.63726806640625E-2</c:v>
                </c:pt>
                <c:pt idx="130" formatCode="0.00E+00">
                  <c:v>1.48468017578125E-2</c:v>
                </c:pt>
                <c:pt idx="131" formatCode="0.00E+00">
                  <c:v>1.30767822265625E-2</c:v>
                </c:pt>
                <c:pt idx="132" formatCode="0.00E+00">
                  <c:v>7.6446533203125E-3</c:v>
                </c:pt>
                <c:pt idx="133">
                  <c:v>1.1016845703125E-2</c:v>
                </c:pt>
                <c:pt idx="134">
                  <c:v>1.2054443359375E-2</c:v>
                </c:pt>
                <c:pt idx="135">
                  <c:v>9.735107421875E-3</c:v>
                </c:pt>
                <c:pt idx="136">
                  <c:v>3.631591796875E-3</c:v>
                </c:pt>
                <c:pt idx="137" formatCode="0.00E+00">
                  <c:v>1.02691650390625E-2</c:v>
                </c:pt>
                <c:pt idx="138" formatCode="0.00E+00">
                  <c:v>6.8817138671875E-3</c:v>
                </c:pt>
                <c:pt idx="139" formatCode="0.00E+00">
                  <c:v>5.6915283203125E-3</c:v>
                </c:pt>
                <c:pt idx="140">
                  <c:v>1.28173828125E-3</c:v>
                </c:pt>
                <c:pt idx="141">
                  <c:v>4.180908203125E-3</c:v>
                </c:pt>
                <c:pt idx="142" formatCode="0.00E+00">
                  <c:v>1.9683837890625E-3</c:v>
                </c:pt>
                <c:pt idx="143" formatCode="0.00E+00">
                  <c:v>1.6021728515625E-3</c:v>
                </c:pt>
                <c:pt idx="144">
                  <c:v>9.46044921875E-4</c:v>
                </c:pt>
                <c:pt idx="145" formatCode="0.00E+00">
                  <c:v>1.6937255859375E-3</c:v>
                </c:pt>
                <c:pt idx="146">
                  <c:v>3.0517578125E-4</c:v>
                </c:pt>
                <c:pt idx="147">
                  <c:v>1.617431640625E-3</c:v>
                </c:pt>
                <c:pt idx="148" formatCode="0.00E+00">
                  <c:v>2.6397705078125E-3</c:v>
                </c:pt>
                <c:pt idx="149" formatCode="0.00E+00">
                  <c:v>-3.0059814453125E-3</c:v>
                </c:pt>
                <c:pt idx="150" formatCode="0.00E+00">
                  <c:v>-1.5411376953125E-3</c:v>
                </c:pt>
                <c:pt idx="151" formatCode="0.00E+00">
                  <c:v>-2.6092529296875E-3</c:v>
                </c:pt>
                <c:pt idx="152">
                  <c:v>-3.47900390625E-3</c:v>
                </c:pt>
                <c:pt idx="153">
                  <c:v>-1.0986328125E-3</c:v>
                </c:pt>
                <c:pt idx="154">
                  <c:v>-2.62451171875E-3</c:v>
                </c:pt>
                <c:pt idx="155">
                  <c:v>-3.326416015625E-3</c:v>
                </c:pt>
                <c:pt idx="156" formatCode="0.00E+00">
                  <c:v>-1.8157958984375E-3</c:v>
                </c:pt>
                <c:pt idx="157">
                  <c:v>-3.5400390625E-3</c:v>
                </c:pt>
                <c:pt idx="158" formatCode="0.00E+00">
                  <c:v>-4.4403076171875E-3</c:v>
                </c:pt>
                <c:pt idx="159" formatCode="0.00E+00">
                  <c:v>-4.0435791015625E-3</c:v>
                </c:pt>
                <c:pt idx="160">
                  <c:v>-2.716064453125E-3</c:v>
                </c:pt>
                <c:pt idx="161" formatCode="0.00E+00">
                  <c:v>-4.1656494140625E-3</c:v>
                </c:pt>
                <c:pt idx="162">
                  <c:v>-4.7607421875E-3</c:v>
                </c:pt>
                <c:pt idx="163">
                  <c:v>-4.150390625E-3</c:v>
                </c:pt>
                <c:pt idx="164" formatCode="0.00E+00">
                  <c:v>-4.2877197265625E-3</c:v>
                </c:pt>
                <c:pt idx="165" formatCode="0.00E+00">
                  <c:v>-5.8135986328125E-3</c:v>
                </c:pt>
                <c:pt idx="166">
                  <c:v>-6.53076171875E-3</c:v>
                </c:pt>
                <c:pt idx="167" formatCode="0.00E+00">
                  <c:v>-5.2642822265625E-3</c:v>
                </c:pt>
                <c:pt idx="168">
                  <c:v>-4.5166015625E-3</c:v>
                </c:pt>
                <c:pt idx="169" formatCode="0.00E+00">
                  <c:v>-4.3487548828125E-3</c:v>
                </c:pt>
                <c:pt idx="170" formatCode="0.00E+00">
                  <c:v>-5.8746337890625E-3</c:v>
                </c:pt>
                <c:pt idx="171">
                  <c:v>-3.2958984375E-3</c:v>
                </c:pt>
                <c:pt idx="172" formatCode="0.00E+00">
                  <c:v>-3.2196044921875E-3</c:v>
                </c:pt>
                <c:pt idx="173" formatCode="0.00E+00">
                  <c:v>-5.6304931640625E-3</c:v>
                </c:pt>
                <c:pt idx="174" formatCode="0.00E+00">
                  <c:v>-1.9378662109375E-3</c:v>
                </c:pt>
                <c:pt idx="175" formatCode="0.00E+00">
                  <c:v>-3.9520263671875E-3</c:v>
                </c:pt>
                <c:pt idx="176" formatCode="0.00E+00">
                  <c:v>-2.7618408203125E-3</c:v>
                </c:pt>
                <c:pt idx="177" formatCode="0.00E+00">
                  <c:v>-3.7384033203125E-3</c:v>
                </c:pt>
                <c:pt idx="178" formatCode="0.00E+00">
                  <c:v>-3.7994384765625E-3</c:v>
                </c:pt>
                <c:pt idx="179">
                  <c:v>-3.631591796875E-3</c:v>
                </c:pt>
                <c:pt idx="180" formatCode="0.00E+00">
                  <c:v>-5.5999755859375E-3</c:v>
                </c:pt>
                <c:pt idx="181">
                  <c:v>-3.23486328125E-3</c:v>
                </c:pt>
                <c:pt idx="182">
                  <c:v>-9.1552734375E-4</c:v>
                </c:pt>
                <c:pt idx="183" formatCode="0.00E+00">
                  <c:v>-4.5928955078125E-3</c:v>
                </c:pt>
                <c:pt idx="184" formatCode="0.00E+00">
                  <c:v>-6.1492919921875E-3</c:v>
                </c:pt>
                <c:pt idx="185">
                  <c:v>-2.593994140625E-3</c:v>
                </c:pt>
                <c:pt idx="186" formatCode="0.00E+00">
                  <c:v>-5.9051513671875E-3</c:v>
                </c:pt>
                <c:pt idx="187">
                  <c:v>-4.2724609375E-3</c:v>
                </c:pt>
                <c:pt idx="188" formatCode="0.00E+00">
                  <c:v>-2.9144287109375E-3</c:v>
                </c:pt>
                <c:pt idx="189" formatCode="0.00E+00">
                  <c:v>1.373291015625E-4</c:v>
                </c:pt>
                <c:pt idx="190" formatCode="0.00E+00">
                  <c:v>-3.509521484375E-4</c:v>
                </c:pt>
                <c:pt idx="191" formatCode="0.00E+00">
                  <c:v>-2.3040771484375E-3</c:v>
                </c:pt>
                <c:pt idx="192" formatCode="0.00E+00">
                  <c:v>-5.035400390625E-4</c:v>
                </c:pt>
                <c:pt idx="193" formatCode="0.00E+00">
                  <c:v>-3.3416748046875E-3</c:v>
                </c:pt>
                <c:pt idx="194">
                  <c:v>-5.340576171875E-3</c:v>
                </c:pt>
                <c:pt idx="195" formatCode="0.00E+00">
                  <c:v>-1.0528564453125E-3</c:v>
                </c:pt>
                <c:pt idx="196">
                  <c:v>-8.97216796875E-3</c:v>
                </c:pt>
                <c:pt idx="197">
                  <c:v>-1.129150390625E-3</c:v>
                </c:pt>
                <c:pt idx="198" formatCode="0.00E+00">
                  <c:v>-8.2855224609375E-3</c:v>
                </c:pt>
                <c:pt idx="199" formatCode="0.00E+00">
                  <c:v>-6.8206787109375E-3</c:v>
                </c:pt>
                <c:pt idx="200" formatCode="0.00E+00">
                  <c:v>-6.9732666015625E-3</c:v>
                </c:pt>
                <c:pt idx="201">
                  <c:v>2.13623046875E-4</c:v>
                </c:pt>
                <c:pt idx="202">
                  <c:v>-5.9814453125E-3</c:v>
                </c:pt>
                <c:pt idx="203">
                  <c:v>-6.7138671875E-3</c:v>
                </c:pt>
                <c:pt idx="204">
                  <c:v>-2.655029296875E-3</c:v>
                </c:pt>
                <c:pt idx="205" formatCode="0.00E+00">
                  <c:v>-4.1961669921875E-3</c:v>
                </c:pt>
                <c:pt idx="206">
                  <c:v>-4.45556640625E-3</c:v>
                </c:pt>
                <c:pt idx="207">
                  <c:v>-6.805419921875E-3</c:v>
                </c:pt>
                <c:pt idx="208">
                  <c:v>-4.241943359375E-3</c:v>
                </c:pt>
                <c:pt idx="209" formatCode="0.00E+00">
                  <c:v>-6.4239501953125E-3</c:v>
                </c:pt>
                <c:pt idx="210">
                  <c:v>-1.15966796875E-3</c:v>
                </c:pt>
                <c:pt idx="211">
                  <c:v>-6.439208984375E-3</c:v>
                </c:pt>
                <c:pt idx="212">
                  <c:v>-1.800537109375E-3</c:v>
                </c:pt>
                <c:pt idx="213">
                  <c:v>-5.615234375E-3</c:v>
                </c:pt>
                <c:pt idx="214" formatCode="0.00E+00">
                  <c:v>-7.1563720703125E-3</c:v>
                </c:pt>
                <c:pt idx="215" formatCode="0.00E+00">
                  <c:v>-2.4261474609375E-3</c:v>
                </c:pt>
                <c:pt idx="216">
                  <c:v>-6.103515625E-3</c:v>
                </c:pt>
                <c:pt idx="217" formatCode="0.00E+00">
                  <c:v>-1.678466796875E-4</c:v>
                </c:pt>
                <c:pt idx="218">
                  <c:v>-6.378173828125E-3</c:v>
                </c:pt>
                <c:pt idx="219" formatCode="0.00E+00">
                  <c:v>-1.05438232421875E-2</c:v>
                </c:pt>
                <c:pt idx="220">
                  <c:v>-1.165771484375E-2</c:v>
                </c:pt>
                <c:pt idx="221" formatCode="0.00E+00">
                  <c:v>-5.1727294921875E-3</c:v>
                </c:pt>
                <c:pt idx="222">
                  <c:v>-3.72314453125E-3</c:v>
                </c:pt>
                <c:pt idx="223">
                  <c:v>-3.72314453125E-3</c:v>
                </c:pt>
                <c:pt idx="224" formatCode="0.00E+00">
                  <c:v>-6.2103271484375E-3</c:v>
                </c:pt>
                <c:pt idx="225" formatCode="0.00E+00">
                  <c:v>-8.3160400390625E-3</c:v>
                </c:pt>
                <c:pt idx="226" formatCode="0.00E+00">
                  <c:v>-7.6141357421875E-3</c:v>
                </c:pt>
                <c:pt idx="227" formatCode="0.00E+00">
                  <c:v>-3.9215087890625E-3</c:v>
                </c:pt>
                <c:pt idx="228">
                  <c:v>-7.080078125E-3</c:v>
                </c:pt>
                <c:pt idx="229">
                  <c:v>1.617431640625E-3</c:v>
                </c:pt>
                <c:pt idx="230">
                  <c:v>-8.7890625E-3</c:v>
                </c:pt>
                <c:pt idx="231">
                  <c:v>-3.23486328125E-3</c:v>
                </c:pt>
                <c:pt idx="232">
                  <c:v>1.666259765625E-2</c:v>
                </c:pt>
                <c:pt idx="233" formatCode="0.00E+00">
                  <c:v>3.7384033203125E-3</c:v>
                </c:pt>
                <c:pt idx="234" formatCode="0.00E+00">
                  <c:v>-1.87835693359375E-2</c:v>
                </c:pt>
                <c:pt idx="235" formatCode="0.00E+00">
                  <c:v>-2.10723876953125E-2</c:v>
                </c:pt>
                <c:pt idx="236" formatCode="0.00E+00">
                  <c:v>2.3040771484375E-3</c:v>
                </c:pt>
                <c:pt idx="237" formatCode="0.00E+00">
                  <c:v>-4.0435791015625E-3</c:v>
                </c:pt>
                <c:pt idx="238">
                  <c:v>-1.20849609375E-2</c:v>
                </c:pt>
                <c:pt idx="239" formatCode="0.00E+00">
                  <c:v>1.983642578125E-4</c:v>
                </c:pt>
                <c:pt idx="240">
                  <c:v>-5.950927734375E-3</c:v>
                </c:pt>
                <c:pt idx="241" formatCode="0.00E+00">
                  <c:v>-9.307861328125E-4</c:v>
                </c:pt>
                <c:pt idx="242">
                  <c:v>-9.3994140625E-3</c:v>
                </c:pt>
                <c:pt idx="243">
                  <c:v>-6.591796875E-3</c:v>
                </c:pt>
                <c:pt idx="244" formatCode="0.00E+00">
                  <c:v>1.6326904296875E-3</c:v>
                </c:pt>
                <c:pt idx="245" formatCode="0.00E+00">
                  <c:v>-1.32598876953125E-2</c:v>
                </c:pt>
                <c:pt idx="246">
                  <c:v>4.638671875E-3</c:v>
                </c:pt>
                <c:pt idx="247">
                  <c:v>-1.3092041015625E-2</c:v>
                </c:pt>
                <c:pt idx="248">
                  <c:v>2.130126953125E-2</c:v>
                </c:pt>
                <c:pt idx="249" formatCode="0.00E+00">
                  <c:v>-1.92718505859375E-2</c:v>
                </c:pt>
                <c:pt idx="250">
                  <c:v>-3.2379150390625E-2</c:v>
                </c:pt>
                <c:pt idx="251">
                  <c:v>-7.32421875E-4</c:v>
                </c:pt>
                <c:pt idx="252" formatCode="0.00E+00">
                  <c:v>2.15301513671875E-2</c:v>
                </c:pt>
                <c:pt idx="253">
                  <c:v>2.89306640625E-2</c:v>
                </c:pt>
                <c:pt idx="254">
                  <c:v>8.36181640625E-3</c:v>
                </c:pt>
                <c:pt idx="255" formatCode="0.00E+00">
                  <c:v>-3.01971435546875E-2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82A2-4E61-97F8-A06DB51B50DF}"/>
            </c:ext>
          </c:extLst>
        </c:ser>
        <c:ser>
          <c:idx val="15"/>
          <c:order val="15"/>
          <c:tx>
            <c:strRef>
              <c:f>'All New UVresults'!$Q$14</c:f>
              <c:strCache>
                <c:ptCount val="1"/>
                <c:pt idx="0">
                  <c:v>6OH7Me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UVresults'!$Q$15:$Q$270</c:f>
              <c:numCache>
                <c:formatCode>General</c:formatCode>
                <c:ptCount val="256"/>
                <c:pt idx="0">
                  <c:v>-1.2822182144165001E-2</c:v>
                </c:pt>
                <c:pt idx="1">
                  <c:v>0.38986730111694301</c:v>
                </c:pt>
                <c:pt idx="2">
                  <c:v>0.589130449615479</c:v>
                </c:pt>
                <c:pt idx="3">
                  <c:v>0.63501450282287597</c:v>
                </c:pt>
                <c:pt idx="4">
                  <c:v>0.57756717938232405</c:v>
                </c:pt>
                <c:pt idx="5">
                  <c:v>0.48318334043884298</c:v>
                </c:pt>
                <c:pt idx="6">
                  <c:v>0.38670224578857398</c:v>
                </c:pt>
                <c:pt idx="7">
                  <c:v>0.340940390487671</c:v>
                </c:pt>
                <c:pt idx="8">
                  <c:v>0.26980398701477099</c:v>
                </c:pt>
                <c:pt idx="9">
                  <c:v>0.255247381027222</c:v>
                </c:pt>
                <c:pt idx="10">
                  <c:v>0.21884879814147901</c:v>
                </c:pt>
                <c:pt idx="11">
                  <c:v>0.20118052523803701</c:v>
                </c:pt>
                <c:pt idx="12">
                  <c:v>0.17998985357666</c:v>
                </c:pt>
                <c:pt idx="13">
                  <c:v>0.170073037765503</c:v>
                </c:pt>
                <c:pt idx="14">
                  <c:v>0.16013977418518099</c:v>
                </c:pt>
                <c:pt idx="15">
                  <c:v>0.153875882400513</c:v>
                </c:pt>
                <c:pt idx="16">
                  <c:v>0.149538757598877</c:v>
                </c:pt>
                <c:pt idx="17">
                  <c:v>0.14921297286987301</c:v>
                </c:pt>
                <c:pt idx="18">
                  <c:v>0.14649763774108901</c:v>
                </c:pt>
                <c:pt idx="19">
                  <c:v>0.144660970184326</c:v>
                </c:pt>
                <c:pt idx="20">
                  <c:v>0.14226243626403801</c:v>
                </c:pt>
                <c:pt idx="21">
                  <c:v>0.14285250823974599</c:v>
                </c:pt>
                <c:pt idx="22">
                  <c:v>0.14094351013183601</c:v>
                </c:pt>
                <c:pt idx="23">
                  <c:v>0.13861849575805699</c:v>
                </c:pt>
                <c:pt idx="24">
                  <c:v>0.13897010810852101</c:v>
                </c:pt>
                <c:pt idx="25">
                  <c:v>0.142647208374023</c:v>
                </c:pt>
                <c:pt idx="26">
                  <c:v>0.14465126005554199</c:v>
                </c:pt>
                <c:pt idx="27">
                  <c:v>0.145605428833008</c:v>
                </c:pt>
                <c:pt idx="28">
                  <c:v>0.142377900924683</c:v>
                </c:pt>
                <c:pt idx="29">
                  <c:v>0.13674093997192399</c:v>
                </c:pt>
                <c:pt idx="30">
                  <c:v>0.128730942443848</c:v>
                </c:pt>
                <c:pt idx="31">
                  <c:v>0.120830002212524</c:v>
                </c:pt>
                <c:pt idx="32">
                  <c:v>0.11711346693420401</c:v>
                </c:pt>
                <c:pt idx="33">
                  <c:v>0.11903679904174801</c:v>
                </c:pt>
                <c:pt idx="34">
                  <c:v>0.121806035293579</c:v>
                </c:pt>
                <c:pt idx="35">
                  <c:v>0.124586567001343</c:v>
                </c:pt>
                <c:pt idx="36">
                  <c:v>0.123989427108765</c:v>
                </c:pt>
                <c:pt idx="37">
                  <c:v>0.11986896368408199</c:v>
                </c:pt>
                <c:pt idx="38">
                  <c:v>0.11145834077453599</c:v>
                </c:pt>
                <c:pt idx="39">
                  <c:v>0.102622652023315</c:v>
                </c:pt>
                <c:pt idx="40" formatCode="0.00E+00">
                  <c:v>9.5339659103393606E-2</c:v>
                </c:pt>
                <c:pt idx="41" formatCode="0.00E+00">
                  <c:v>9.0885484313964801E-2</c:v>
                </c:pt>
                <c:pt idx="42" formatCode="0.00E+00">
                  <c:v>8.7781017425537095E-2</c:v>
                </c:pt>
                <c:pt idx="43" formatCode="0.00E+00">
                  <c:v>8.8192343765258793E-2</c:v>
                </c:pt>
                <c:pt idx="44" formatCode="0.00E+00">
                  <c:v>9.1267151824951195E-2</c:v>
                </c:pt>
                <c:pt idx="45" formatCode="0.00E+00">
                  <c:v>9.6425806365966801E-2</c:v>
                </c:pt>
                <c:pt idx="46">
                  <c:v>0.10225135519409199</c:v>
                </c:pt>
                <c:pt idx="47">
                  <c:v>0.111079909973145</c:v>
                </c:pt>
                <c:pt idx="48">
                  <c:v>0.119305115661621</c:v>
                </c:pt>
                <c:pt idx="49">
                  <c:v>0.12688932073974599</c:v>
                </c:pt>
                <c:pt idx="50">
                  <c:v>0.13262582702636699</c:v>
                </c:pt>
                <c:pt idx="51">
                  <c:v>0.138277782531738</c:v>
                </c:pt>
                <c:pt idx="52">
                  <c:v>0.14349826483154299</c:v>
                </c:pt>
                <c:pt idx="53">
                  <c:v>0.15056789913940399</c:v>
                </c:pt>
                <c:pt idx="54">
                  <c:v>0.159410061309814</c:v>
                </c:pt>
                <c:pt idx="55">
                  <c:v>0.16989706645202601</c:v>
                </c:pt>
                <c:pt idx="56">
                  <c:v>0.17863195481872601</c:v>
                </c:pt>
                <c:pt idx="57">
                  <c:v>0.18709535591125501</c:v>
                </c:pt>
                <c:pt idx="58">
                  <c:v>0.19493493077087401</c:v>
                </c:pt>
                <c:pt idx="59">
                  <c:v>0.204891115539551</c:v>
                </c:pt>
                <c:pt idx="60">
                  <c:v>0.21622435510253901</c:v>
                </c:pt>
                <c:pt idx="61">
                  <c:v>0.231971013336182</c:v>
                </c:pt>
                <c:pt idx="62">
                  <c:v>0.25028418411254899</c:v>
                </c:pt>
                <c:pt idx="63">
                  <c:v>0.272279145080566</c:v>
                </c:pt>
                <c:pt idx="64">
                  <c:v>0.29034910025024402</c:v>
                </c:pt>
                <c:pt idx="65">
                  <c:v>0.30810185787963901</c:v>
                </c:pt>
                <c:pt idx="66">
                  <c:v>0.32166888945007299</c:v>
                </c:pt>
                <c:pt idx="67">
                  <c:v>0.33494567404174802</c:v>
                </c:pt>
                <c:pt idx="68">
                  <c:v>0.34449502423095701</c:v>
                </c:pt>
                <c:pt idx="69">
                  <c:v>0.35580197378540002</c:v>
                </c:pt>
                <c:pt idx="70">
                  <c:v>0.36479454386901899</c:v>
                </c:pt>
                <c:pt idx="71">
                  <c:v>0.376502052749634</c:v>
                </c:pt>
                <c:pt idx="72">
                  <c:v>0.38158520608520502</c:v>
                </c:pt>
                <c:pt idx="73">
                  <c:v>0.38671050270080598</c:v>
                </c:pt>
                <c:pt idx="74">
                  <c:v>0.38539329400634798</c:v>
                </c:pt>
                <c:pt idx="75">
                  <c:v>0.38345278752136203</c:v>
                </c:pt>
                <c:pt idx="76">
                  <c:v>0.37623862422180199</c:v>
                </c:pt>
                <c:pt idx="77">
                  <c:v>0.37073443441772502</c:v>
                </c:pt>
                <c:pt idx="78">
                  <c:v>0.361896896118164</c:v>
                </c:pt>
                <c:pt idx="79">
                  <c:v>0.35630300321960501</c:v>
                </c:pt>
                <c:pt idx="80">
                  <c:v>0.34765174085998501</c:v>
                </c:pt>
                <c:pt idx="81">
                  <c:v>0.34090392796325703</c:v>
                </c:pt>
                <c:pt idx="82">
                  <c:v>0.33418293351745598</c:v>
                </c:pt>
                <c:pt idx="83">
                  <c:v>0.333491136383057</c:v>
                </c:pt>
                <c:pt idx="84">
                  <c:v>0.331050789459228</c:v>
                </c:pt>
                <c:pt idx="85">
                  <c:v>0.33320036096191402</c:v>
                </c:pt>
                <c:pt idx="86">
                  <c:v>0.33473290992736798</c:v>
                </c:pt>
                <c:pt idx="87">
                  <c:v>0.33595466871643098</c:v>
                </c:pt>
                <c:pt idx="88">
                  <c:v>0.331490387466431</c:v>
                </c:pt>
                <c:pt idx="89">
                  <c:v>0.323773411239624</c:v>
                </c:pt>
                <c:pt idx="90">
                  <c:v>0.31161071530151402</c:v>
                </c:pt>
                <c:pt idx="91">
                  <c:v>0.29686248289489697</c:v>
                </c:pt>
                <c:pt idx="92">
                  <c:v>0.27356491145324702</c:v>
                </c:pt>
                <c:pt idx="93">
                  <c:v>0.246682651107788</c:v>
                </c:pt>
                <c:pt idx="94">
                  <c:v>0.21429587068176301</c:v>
                </c:pt>
                <c:pt idx="95">
                  <c:v>0.17820028344726599</c:v>
                </c:pt>
                <c:pt idx="96">
                  <c:v>0.14317413148498501</c:v>
                </c:pt>
                <c:pt idx="97">
                  <c:v>0.11278281555175799</c:v>
                </c:pt>
                <c:pt idx="98" formatCode="0.00E+00">
                  <c:v>8.7700694183349595E-2</c:v>
                </c:pt>
                <c:pt idx="99">
                  <c:v>6.9588859954834006E-2</c:v>
                </c:pt>
                <c:pt idx="100" formatCode="0.00E+00">
                  <c:v>5.5834297393798797E-2</c:v>
                </c:pt>
                <c:pt idx="101" formatCode="0.00E+00">
                  <c:v>4.5739462554931602E-2</c:v>
                </c:pt>
                <c:pt idx="102" formatCode="0.00E+00">
                  <c:v>3.6913616043090798E-2</c:v>
                </c:pt>
                <c:pt idx="103" formatCode="0.00E+00">
                  <c:v>2.8872440414428699E-2</c:v>
                </c:pt>
                <c:pt idx="104" formatCode="0.00E+00">
                  <c:v>2.3069482498168901E-2</c:v>
                </c:pt>
                <c:pt idx="105" formatCode="0.00E+00">
                  <c:v>1.88830298309326E-2</c:v>
                </c:pt>
                <c:pt idx="106" formatCode="0.00E+00">
                  <c:v>1.5686217636108401E-2</c:v>
                </c:pt>
                <c:pt idx="107" formatCode="0.00E+00">
                  <c:v>1.34950973510742E-2</c:v>
                </c:pt>
                <c:pt idx="108" formatCode="0.00E+00">
                  <c:v>1.17921917724609E-2</c:v>
                </c:pt>
                <c:pt idx="109" formatCode="0.00E+00">
                  <c:v>1.1066574325561501E-2</c:v>
                </c:pt>
                <c:pt idx="110" formatCode="0.00E+00">
                  <c:v>1.05280915374756E-2</c:v>
                </c:pt>
                <c:pt idx="111" formatCode="0.00E+00">
                  <c:v>1.0069007217407199E-2</c:v>
                </c:pt>
                <c:pt idx="112" formatCode="0.00E+00">
                  <c:v>9.9140414886474595E-3</c:v>
                </c:pt>
                <c:pt idx="113" formatCode="0.00E+00">
                  <c:v>1.05712917022705E-2</c:v>
                </c:pt>
                <c:pt idx="114" formatCode="0.00E+00">
                  <c:v>1.11324975128174E-2</c:v>
                </c:pt>
                <c:pt idx="115" formatCode="0.00E+00">
                  <c:v>1.1526649475097701E-2</c:v>
                </c:pt>
                <c:pt idx="116" formatCode="0.00E+00">
                  <c:v>1.16817473144531E-2</c:v>
                </c:pt>
                <c:pt idx="117" formatCode="0.00E+00">
                  <c:v>1.24065720977783E-2</c:v>
                </c:pt>
                <c:pt idx="118" formatCode="0.00E+00">
                  <c:v>1.2482205413818399E-2</c:v>
                </c:pt>
                <c:pt idx="119" formatCode="0.00E+00">
                  <c:v>1.22239952545166E-2</c:v>
                </c:pt>
                <c:pt idx="120">
                  <c:v>1.1927869354248E-2</c:v>
                </c:pt>
                <c:pt idx="121" formatCode="0.00E+00">
                  <c:v>1.21258370819092E-2</c:v>
                </c:pt>
                <c:pt idx="122" formatCode="0.00E+00">
                  <c:v>1.20914222717285E-2</c:v>
                </c:pt>
                <c:pt idx="123" formatCode="0.00E+00">
                  <c:v>1.18067239379883E-2</c:v>
                </c:pt>
                <c:pt idx="124" formatCode="0.00E+00">
                  <c:v>1.1605915832519499E-2</c:v>
                </c:pt>
                <c:pt idx="125" formatCode="0.00E+00">
                  <c:v>1.20461743927002E-2</c:v>
                </c:pt>
                <c:pt idx="126" formatCode="0.00E+00">
                  <c:v>1.1810224868774401E-2</c:v>
                </c:pt>
                <c:pt idx="127">
                  <c:v>1.1830437789917001E-2</c:v>
                </c:pt>
                <c:pt idx="128" formatCode="0.00E+00">
                  <c:v>1.09548748168945E-2</c:v>
                </c:pt>
                <c:pt idx="129" formatCode="0.00E+00">
                  <c:v>1.00678182220459E-2</c:v>
                </c:pt>
                <c:pt idx="130" formatCode="0.00E+00">
                  <c:v>9.1896130371093704E-3</c:v>
                </c:pt>
                <c:pt idx="131" formatCode="0.00E+00">
                  <c:v>8.8630356445312496E-3</c:v>
                </c:pt>
                <c:pt idx="132" formatCode="0.00E+00">
                  <c:v>9.1461486511230494E-3</c:v>
                </c:pt>
                <c:pt idx="133" formatCode="0.00E+00">
                  <c:v>9.3671696777343806E-3</c:v>
                </c:pt>
                <c:pt idx="134" formatCode="0.00E+00">
                  <c:v>1.0080765060424801E-2</c:v>
                </c:pt>
                <c:pt idx="135" formatCode="0.00E+00">
                  <c:v>1.14843740844727E-2</c:v>
                </c:pt>
                <c:pt idx="136" formatCode="0.00E+00">
                  <c:v>1.14887997894287E-2</c:v>
                </c:pt>
                <c:pt idx="137">
                  <c:v>1.1047220123291001E-2</c:v>
                </c:pt>
                <c:pt idx="138">
                  <c:v>1.0434887512206999E-2</c:v>
                </c:pt>
                <c:pt idx="139" formatCode="0.00E+00">
                  <c:v>1.02411473236084E-2</c:v>
                </c:pt>
                <c:pt idx="140">
                  <c:v>1.0283620880126999E-2</c:v>
                </c:pt>
                <c:pt idx="141" formatCode="0.00E+00">
                  <c:v>9.9894105834960906E-3</c:v>
                </c:pt>
                <c:pt idx="142" formatCode="0.00E+00">
                  <c:v>1.04564215393066E-2</c:v>
                </c:pt>
                <c:pt idx="143" formatCode="0.00E+00">
                  <c:v>1.1421819717407199E-2</c:v>
                </c:pt>
                <c:pt idx="144" formatCode="0.00E+00">
                  <c:v>1.1786973403930701E-2</c:v>
                </c:pt>
                <c:pt idx="145" formatCode="0.00E+00">
                  <c:v>1.2392304153442399E-2</c:v>
                </c:pt>
                <c:pt idx="146">
                  <c:v>1.2859711441040001E-2</c:v>
                </c:pt>
                <c:pt idx="147" formatCode="0.00E+00">
                  <c:v>1.33088214111328E-2</c:v>
                </c:pt>
                <c:pt idx="148" formatCode="0.00E+00">
                  <c:v>1.3373159271240199E-2</c:v>
                </c:pt>
                <c:pt idx="149" formatCode="0.00E+00">
                  <c:v>1.27962322998047E-2</c:v>
                </c:pt>
                <c:pt idx="150" formatCode="0.00E+00">
                  <c:v>1.2407695037841801E-2</c:v>
                </c:pt>
                <c:pt idx="151" formatCode="0.00E+00">
                  <c:v>1.1995774200439501E-2</c:v>
                </c:pt>
                <c:pt idx="152" formatCode="0.00E+00">
                  <c:v>1.1795525756835901E-2</c:v>
                </c:pt>
                <c:pt idx="153" formatCode="0.00E+00">
                  <c:v>1.17084999542236E-2</c:v>
                </c:pt>
                <c:pt idx="154" formatCode="0.00E+00">
                  <c:v>1.1732147323608401E-2</c:v>
                </c:pt>
                <c:pt idx="155" formatCode="0.00E+00">
                  <c:v>1.1863939346313499E-2</c:v>
                </c:pt>
                <c:pt idx="156">
                  <c:v>-1.15966796875E-3</c:v>
                </c:pt>
                <c:pt idx="157">
                  <c:v>-1.251220703125E-3</c:v>
                </c:pt>
                <c:pt idx="158">
                  <c:v>-1.220703125E-3</c:v>
                </c:pt>
                <c:pt idx="159" formatCode="0.00E+00">
                  <c:v>-9.002685546875E-4</c:v>
                </c:pt>
                <c:pt idx="160" formatCode="0.00E+00">
                  <c:v>-9.918212890625E-4</c:v>
                </c:pt>
                <c:pt idx="161" formatCode="0.00E+00">
                  <c:v>-8.392333984375E-4</c:v>
                </c:pt>
                <c:pt idx="162" formatCode="0.00E+00">
                  <c:v>-1.1138916015625E-3</c:v>
                </c:pt>
                <c:pt idx="163" formatCode="0.00E+00">
                  <c:v>-9.307861328125E-4</c:v>
                </c:pt>
                <c:pt idx="164">
                  <c:v>-7.9345703125E-4</c:v>
                </c:pt>
                <c:pt idx="165" formatCode="0.00E+00">
                  <c:v>-7.476806640625E-4</c:v>
                </c:pt>
                <c:pt idx="166">
                  <c:v>-7.32421875E-4</c:v>
                </c:pt>
                <c:pt idx="167" formatCode="0.00E+00">
                  <c:v>-7.781982421875E-4</c:v>
                </c:pt>
                <c:pt idx="168" formatCode="0.00E+00">
                  <c:v>-5.340576171875E-4</c:v>
                </c:pt>
                <c:pt idx="169" formatCode="0.00E+00">
                  <c:v>-3.204345703125E-4</c:v>
                </c:pt>
                <c:pt idx="170" formatCode="0.00E+00">
                  <c:v>-7.476806640625E-4</c:v>
                </c:pt>
                <c:pt idx="171">
                  <c:v>-3.662109375E-4</c:v>
                </c:pt>
                <c:pt idx="172" formatCode="0.00E+00">
                  <c:v>-5.035400390625E-4</c:v>
                </c:pt>
                <c:pt idx="173" formatCode="0.00E+00">
                  <c:v>-5.645751953125E-4</c:v>
                </c:pt>
                <c:pt idx="174" formatCode="0.00E+00">
                  <c:v>-4.119873046875E-4</c:v>
                </c:pt>
                <c:pt idx="175" formatCode="0.00E+00">
                  <c:v>-6.561279296875E-4</c:v>
                </c:pt>
                <c:pt idx="176">
                  <c:v>-5.79833984375E-4</c:v>
                </c:pt>
                <c:pt idx="177" formatCode="0.00E+00">
                  <c:v>-4.730224609375E-4</c:v>
                </c:pt>
                <c:pt idx="178" formatCode="0.00E+00">
                  <c:v>-6.561279296875E-4</c:v>
                </c:pt>
                <c:pt idx="179">
                  <c:v>-4.57763671875E-4</c:v>
                </c:pt>
                <c:pt idx="180">
                  <c:v>-6.40869140625E-4</c:v>
                </c:pt>
                <c:pt idx="181">
                  <c:v>-3.0517578125E-4</c:v>
                </c:pt>
                <c:pt idx="182" formatCode="0.00E+00">
                  <c:v>-4.425048828125E-4</c:v>
                </c:pt>
                <c:pt idx="183">
                  <c:v>-3.662109375E-4</c:v>
                </c:pt>
                <c:pt idx="184" formatCode="0.00E+00">
                  <c:v>-4.730224609375E-4</c:v>
                </c:pt>
                <c:pt idx="185">
                  <c:v>-2.44140625E-4</c:v>
                </c:pt>
                <c:pt idx="186" formatCode="0.00E+00">
                  <c:v>-5.645751953125E-4</c:v>
                </c:pt>
                <c:pt idx="187" formatCode="0.00E+00">
                  <c:v>-3.204345703125E-4</c:v>
                </c:pt>
                <c:pt idx="188" formatCode="0.00E+00">
                  <c:v>-5.035400390625E-4</c:v>
                </c:pt>
                <c:pt idx="189" formatCode="0.00E+00">
                  <c:v>-3.814697265625E-4</c:v>
                </c:pt>
                <c:pt idx="190" formatCode="0.00E+00">
                  <c:v>-4.425048828125E-4</c:v>
                </c:pt>
                <c:pt idx="191">
                  <c:v>0</c:v>
                </c:pt>
                <c:pt idx="192">
                  <c:v>5.79833984375E-4</c:v>
                </c:pt>
                <c:pt idx="193" formatCode="0.00E+00">
                  <c:v>8.697509765625E-4</c:v>
                </c:pt>
                <c:pt idx="194">
                  <c:v>1.46484375E-3</c:v>
                </c:pt>
                <c:pt idx="195" formatCode="0.00E+00">
                  <c:v>1.7242431640625E-3</c:v>
                </c:pt>
                <c:pt idx="196">
                  <c:v>2.044677734375E-3</c:v>
                </c:pt>
                <c:pt idx="197">
                  <c:v>1.220703125E-3</c:v>
                </c:pt>
                <c:pt idx="198" formatCode="0.00E+00">
                  <c:v>8.392333984375E-4</c:v>
                </c:pt>
                <c:pt idx="199" formatCode="0.00E+00">
                  <c:v>2.593994140625E-4</c:v>
                </c:pt>
                <c:pt idx="200" formatCode="0.00E+00">
                  <c:v>-8.087158203125E-4</c:v>
                </c:pt>
                <c:pt idx="201">
                  <c:v>-5.4931640625E-4</c:v>
                </c:pt>
                <c:pt idx="202" formatCode="0.00E+00">
                  <c:v>-7.476806640625E-4</c:v>
                </c:pt>
                <c:pt idx="203" formatCode="0.00E+00">
                  <c:v>-7.171630859375E-4</c:v>
                </c:pt>
                <c:pt idx="204" formatCode="0.00E+00">
                  <c:v>-5.645751953125E-4</c:v>
                </c:pt>
                <c:pt idx="205">
                  <c:v>-5.4931640625E-4</c:v>
                </c:pt>
                <c:pt idx="206" formatCode="0.00E+00">
                  <c:v>-7.171630859375E-4</c:v>
                </c:pt>
                <c:pt idx="207" formatCode="0.00E+00">
                  <c:v>-9.307861328125E-4</c:v>
                </c:pt>
                <c:pt idx="208" formatCode="0.00E+00">
                  <c:v>-1.2664794921875E-3</c:v>
                </c:pt>
                <c:pt idx="209" formatCode="0.00E+00">
                  <c:v>-2.899169921875E-4</c:v>
                </c:pt>
                <c:pt idx="210" formatCode="0.00E+00">
                  <c:v>-3.204345703125E-4</c:v>
                </c:pt>
                <c:pt idx="211" formatCode="0.00E+00">
                  <c:v>-9.002685546875E-4</c:v>
                </c:pt>
                <c:pt idx="212">
                  <c:v>-2.13623046875E-4</c:v>
                </c:pt>
                <c:pt idx="213" formatCode="0.00E+00">
                  <c:v>-6.561279296875E-4</c:v>
                </c:pt>
                <c:pt idx="214">
                  <c:v>-6.103515625E-4</c:v>
                </c:pt>
                <c:pt idx="215">
                  <c:v>2.44140625E-4</c:v>
                </c:pt>
                <c:pt idx="216">
                  <c:v>0</c:v>
                </c:pt>
                <c:pt idx="217">
                  <c:v>3.96728515625E-4</c:v>
                </c:pt>
                <c:pt idx="218" formatCode="0.00E+00">
                  <c:v>3.204345703125E-4</c:v>
                </c:pt>
                <c:pt idx="219" formatCode="0.00E+00">
                  <c:v>-5.645751953125E-4</c:v>
                </c:pt>
                <c:pt idx="220" formatCode="0.00E+00">
                  <c:v>-4.57763671875E-5</c:v>
                </c:pt>
                <c:pt idx="221" formatCode="0.00E+00">
                  <c:v>-4.730224609375E-4</c:v>
                </c:pt>
                <c:pt idx="222">
                  <c:v>3.35693359375E-4</c:v>
                </c:pt>
                <c:pt idx="223" formatCode="0.00E+00">
                  <c:v>-1.52587890625E-5</c:v>
                </c:pt>
                <c:pt idx="224" formatCode="0.00E+00">
                  <c:v>-3.509521484375E-4</c:v>
                </c:pt>
                <c:pt idx="225" formatCode="0.00E+00">
                  <c:v>-7.62939453125E-5</c:v>
                </c:pt>
                <c:pt idx="226" formatCode="0.00E+00">
                  <c:v>-4.425048828125E-4</c:v>
                </c:pt>
                <c:pt idx="227" formatCode="0.00E+00">
                  <c:v>2.593994140625E-4</c:v>
                </c:pt>
                <c:pt idx="228" formatCode="0.00E+00">
                  <c:v>-2.593994140625E-4</c:v>
                </c:pt>
                <c:pt idx="229" formatCode="0.00E+00">
                  <c:v>5.340576171875E-4</c:v>
                </c:pt>
                <c:pt idx="230">
                  <c:v>-4.8828125E-4</c:v>
                </c:pt>
                <c:pt idx="231">
                  <c:v>-9.1552734375E-4</c:v>
                </c:pt>
                <c:pt idx="232" formatCode="0.00E+00">
                  <c:v>8.087158203125E-4</c:v>
                </c:pt>
                <c:pt idx="233" formatCode="0.00E+00">
                  <c:v>-3.1585693359375E-3</c:v>
                </c:pt>
                <c:pt idx="234" formatCode="0.00E+00">
                  <c:v>-1.373291015625E-4</c:v>
                </c:pt>
                <c:pt idx="235" formatCode="0.00E+00">
                  <c:v>-3.9215087890625E-3</c:v>
                </c:pt>
                <c:pt idx="236" formatCode="0.00E+00">
                  <c:v>2.593994140625E-4</c:v>
                </c:pt>
                <c:pt idx="237" formatCode="0.00E+00">
                  <c:v>6.866455078125E-4</c:v>
                </c:pt>
                <c:pt idx="238" formatCode="0.00E+00">
                  <c:v>-5.645751953125E-4</c:v>
                </c:pt>
                <c:pt idx="239">
                  <c:v>1.0986328125E-3</c:v>
                </c:pt>
                <c:pt idx="240" formatCode="0.00E+00">
                  <c:v>1.373291015625E-4</c:v>
                </c:pt>
                <c:pt idx="241" formatCode="0.00E+00">
                  <c:v>1.0528564453125E-3</c:v>
                </c:pt>
                <c:pt idx="242" formatCode="0.00E+00">
                  <c:v>-1.373291015625E-4</c:v>
                </c:pt>
                <c:pt idx="243">
                  <c:v>2.13623046875E-4</c:v>
                </c:pt>
                <c:pt idx="244" formatCode="0.00E+00">
                  <c:v>9.002685546875E-4</c:v>
                </c:pt>
                <c:pt idx="245">
                  <c:v>-2.74658203125E-4</c:v>
                </c:pt>
                <c:pt idx="246" formatCode="0.00E+00">
                  <c:v>2.0904541015625E-3</c:v>
                </c:pt>
                <c:pt idx="247" formatCode="0.00E+00">
                  <c:v>-1.9683837890625E-3</c:v>
                </c:pt>
                <c:pt idx="248">
                  <c:v>1.220703125E-3</c:v>
                </c:pt>
                <c:pt idx="249" formatCode="0.00E+00">
                  <c:v>2.9144287109375E-3</c:v>
                </c:pt>
                <c:pt idx="250">
                  <c:v>-2.471923828125E-3</c:v>
                </c:pt>
                <c:pt idx="251">
                  <c:v>-3.082275390625E-3</c:v>
                </c:pt>
                <c:pt idx="252" formatCode="0.00E+00">
                  <c:v>-4.119873046875E-4</c:v>
                </c:pt>
                <c:pt idx="253" formatCode="0.00E+00">
                  <c:v>3.2806396484375E-3</c:v>
                </c:pt>
                <c:pt idx="254">
                  <c:v>4.94384765625E-3</c:v>
                </c:pt>
                <c:pt idx="255" formatCode="0.00E+00">
                  <c:v>2.4871826171875E-3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82A2-4E61-97F8-A06DB51B50DF}"/>
            </c:ext>
          </c:extLst>
        </c:ser>
        <c:ser>
          <c:idx val="16"/>
          <c:order val="16"/>
          <c:tx>
            <c:strRef>
              <c:f>'All New UVresults'!$R$14</c:f>
              <c:strCache>
                <c:ptCount val="1"/>
                <c:pt idx="0">
                  <c:v>unsub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'All New UVresults'!$A$15:$A$270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'All New UVresults'!$R$15:$R$270</c:f>
              <c:numCache>
                <c:formatCode>General</c:formatCode>
                <c:ptCount val="256"/>
                <c:pt idx="0">
                  <c:v>1.4711761474609399</c:v>
                </c:pt>
                <c:pt idx="1">
                  <c:v>1.55633544921875</c:v>
                </c:pt>
                <c:pt idx="2">
                  <c:v>2.3957977294921902</c:v>
                </c:pt>
                <c:pt idx="3">
                  <c:v>1.9866943359375</c:v>
                </c:pt>
                <c:pt idx="4">
                  <c:v>2.6391906738281299</c:v>
                </c:pt>
                <c:pt idx="5">
                  <c:v>2.1569976806640598</c:v>
                </c:pt>
                <c:pt idx="6">
                  <c:v>3.0069732666015598</c:v>
                </c:pt>
                <c:pt idx="7">
                  <c:v>2.35784912109375</c:v>
                </c:pt>
                <c:pt idx="8">
                  <c:v>3.0802001953125</c:v>
                </c:pt>
                <c:pt idx="9">
                  <c:v>2.3066101074218799</c:v>
                </c:pt>
                <c:pt idx="10">
                  <c:v>2.305419921875</c:v>
                </c:pt>
                <c:pt idx="11">
                  <c:v>1.5945892333984399</c:v>
                </c:pt>
                <c:pt idx="12">
                  <c:v>1.3744354248046899</c:v>
                </c:pt>
                <c:pt idx="13">
                  <c:v>1.0968475341796899</c:v>
                </c:pt>
                <c:pt idx="14">
                  <c:v>0.97599792480468806</c:v>
                </c:pt>
                <c:pt idx="15">
                  <c:v>0.84181213378906306</c:v>
                </c:pt>
                <c:pt idx="16">
                  <c:v>0.78923034667968806</c:v>
                </c:pt>
                <c:pt idx="17">
                  <c:v>0.71543884277343806</c:v>
                </c:pt>
                <c:pt idx="18">
                  <c:v>0.68318176269531306</c:v>
                </c:pt>
                <c:pt idx="19">
                  <c:v>0.625030517578125</c:v>
                </c:pt>
                <c:pt idx="20">
                  <c:v>0.59326171875</c:v>
                </c:pt>
                <c:pt idx="21">
                  <c:v>0.555572509765625</c:v>
                </c:pt>
                <c:pt idx="22">
                  <c:v>0.53810119628906306</c:v>
                </c:pt>
                <c:pt idx="23">
                  <c:v>0.51280212402343806</c:v>
                </c:pt>
                <c:pt idx="24">
                  <c:v>0.513885498046875</c:v>
                </c:pt>
                <c:pt idx="25">
                  <c:v>0.51458740234375</c:v>
                </c:pt>
                <c:pt idx="26">
                  <c:v>0.529876708984375</c:v>
                </c:pt>
                <c:pt idx="27">
                  <c:v>0.52983093261718806</c:v>
                </c:pt>
                <c:pt idx="28">
                  <c:v>0.55194091796875</c:v>
                </c:pt>
                <c:pt idx="29">
                  <c:v>0.55735778808593806</c:v>
                </c:pt>
                <c:pt idx="30">
                  <c:v>0.558563232421875</c:v>
                </c:pt>
                <c:pt idx="31">
                  <c:v>0.52980041503906306</c:v>
                </c:pt>
                <c:pt idx="32">
                  <c:v>0.511444091796875</c:v>
                </c:pt>
                <c:pt idx="33">
                  <c:v>0.494293212890625</c:v>
                </c:pt>
                <c:pt idx="34">
                  <c:v>0.494216918945313</c:v>
                </c:pt>
                <c:pt idx="35">
                  <c:v>0.47857666015625</c:v>
                </c:pt>
                <c:pt idx="36">
                  <c:v>0.473739624023438</c:v>
                </c:pt>
                <c:pt idx="37">
                  <c:v>0.463775634765625</c:v>
                </c:pt>
                <c:pt idx="38">
                  <c:v>0.449630737304688</c:v>
                </c:pt>
                <c:pt idx="39">
                  <c:v>0.430511474609375</c:v>
                </c:pt>
                <c:pt idx="40">
                  <c:v>0.407562255859375</c:v>
                </c:pt>
                <c:pt idx="41">
                  <c:v>0.387039184570313</c:v>
                </c:pt>
                <c:pt idx="42">
                  <c:v>0.37103271484375</c:v>
                </c:pt>
                <c:pt idx="43">
                  <c:v>0.355545043945313</c:v>
                </c:pt>
                <c:pt idx="44">
                  <c:v>0.346893310546875</c:v>
                </c:pt>
                <c:pt idx="45">
                  <c:v>0.32989501953125</c:v>
                </c:pt>
                <c:pt idx="46">
                  <c:v>0.321746826171875</c:v>
                </c:pt>
                <c:pt idx="47">
                  <c:v>0.309646606445313</c:v>
                </c:pt>
                <c:pt idx="48">
                  <c:v>0.308914184570313</c:v>
                </c:pt>
                <c:pt idx="49">
                  <c:v>0.30169677734375</c:v>
                </c:pt>
                <c:pt idx="50">
                  <c:v>0.302963256835938</c:v>
                </c:pt>
                <c:pt idx="51">
                  <c:v>0.305801391601563</c:v>
                </c:pt>
                <c:pt idx="52">
                  <c:v>0.317855834960938</c:v>
                </c:pt>
                <c:pt idx="53">
                  <c:v>0.329498291015625</c:v>
                </c:pt>
                <c:pt idx="54">
                  <c:v>0.3477783203125</c:v>
                </c:pt>
                <c:pt idx="55">
                  <c:v>0.365280151367188</c:v>
                </c:pt>
                <c:pt idx="56">
                  <c:v>0.392745971679688</c:v>
                </c:pt>
                <c:pt idx="57">
                  <c:v>0.417251586914063</c:v>
                </c:pt>
                <c:pt idx="58">
                  <c:v>0.453948974609375</c:v>
                </c:pt>
                <c:pt idx="59">
                  <c:v>0.48828125</c:v>
                </c:pt>
                <c:pt idx="60">
                  <c:v>0.53300476074218806</c:v>
                </c:pt>
                <c:pt idx="61">
                  <c:v>0.55464172363281306</c:v>
                </c:pt>
                <c:pt idx="62">
                  <c:v>0.57377624511718806</c:v>
                </c:pt>
                <c:pt idx="63">
                  <c:v>0.57078552246093806</c:v>
                </c:pt>
                <c:pt idx="64">
                  <c:v>0.58415222167968806</c:v>
                </c:pt>
                <c:pt idx="65">
                  <c:v>0.5869140625</c:v>
                </c:pt>
                <c:pt idx="66">
                  <c:v>0.61383056640625</c:v>
                </c:pt>
                <c:pt idx="67">
                  <c:v>0.61192321777343806</c:v>
                </c:pt>
                <c:pt idx="68">
                  <c:v>0.627410888671875</c:v>
                </c:pt>
                <c:pt idx="69">
                  <c:v>0.59974670410156306</c:v>
                </c:pt>
                <c:pt idx="70">
                  <c:v>0.56779479980468806</c:v>
                </c:pt>
                <c:pt idx="71">
                  <c:v>0.51194763183593806</c:v>
                </c:pt>
                <c:pt idx="72">
                  <c:v>0.453536987304688</c:v>
                </c:pt>
                <c:pt idx="73">
                  <c:v>0.386505126953125</c:v>
                </c:pt>
                <c:pt idx="74">
                  <c:v>0.34588623046875</c:v>
                </c:pt>
                <c:pt idx="75">
                  <c:v>0.314315795898438</c:v>
                </c:pt>
                <c:pt idx="76">
                  <c:v>0.306808471679688</c:v>
                </c:pt>
                <c:pt idx="77">
                  <c:v>0.303665161132813</c:v>
                </c:pt>
                <c:pt idx="78">
                  <c:v>0.317581176757813</c:v>
                </c:pt>
                <c:pt idx="79">
                  <c:v>0.3314208984375</c:v>
                </c:pt>
                <c:pt idx="80">
                  <c:v>0.360885620117188</c:v>
                </c:pt>
                <c:pt idx="81">
                  <c:v>0.38677978515625</c:v>
                </c:pt>
                <c:pt idx="82">
                  <c:v>0.428466796875</c:v>
                </c:pt>
                <c:pt idx="83">
                  <c:v>0.463577270507813</c:v>
                </c:pt>
                <c:pt idx="84">
                  <c:v>0.51432800292968806</c:v>
                </c:pt>
                <c:pt idx="85">
                  <c:v>0.545684814453125</c:v>
                </c:pt>
                <c:pt idx="86">
                  <c:v>0.58543395996093806</c:v>
                </c:pt>
                <c:pt idx="87">
                  <c:v>0.58642578125</c:v>
                </c:pt>
                <c:pt idx="88">
                  <c:v>0.62025451660156306</c:v>
                </c:pt>
                <c:pt idx="89">
                  <c:v>0.63224792480468806</c:v>
                </c:pt>
                <c:pt idx="90">
                  <c:v>0.66267395019531306</c:v>
                </c:pt>
                <c:pt idx="91">
                  <c:v>0.662322998046875</c:v>
                </c:pt>
                <c:pt idx="92">
                  <c:v>0.69270324707031306</c:v>
                </c:pt>
                <c:pt idx="93">
                  <c:v>0.701385498046875</c:v>
                </c:pt>
                <c:pt idx="94">
                  <c:v>0.73793029785156306</c:v>
                </c:pt>
                <c:pt idx="95">
                  <c:v>0.73191833496093806</c:v>
                </c:pt>
                <c:pt idx="96">
                  <c:v>0.74200439453125</c:v>
                </c:pt>
                <c:pt idx="97">
                  <c:v>0.71598815917968806</c:v>
                </c:pt>
                <c:pt idx="98">
                  <c:v>0.71624755859375</c:v>
                </c:pt>
                <c:pt idx="99">
                  <c:v>0.67625427246093806</c:v>
                </c:pt>
                <c:pt idx="100">
                  <c:v>0.628509521484375</c:v>
                </c:pt>
                <c:pt idx="101">
                  <c:v>0.53944396972656306</c:v>
                </c:pt>
                <c:pt idx="102">
                  <c:v>0.444732666015625</c:v>
                </c:pt>
                <c:pt idx="103">
                  <c:v>0.34686279296875</c:v>
                </c:pt>
                <c:pt idx="104">
                  <c:v>0.2801513671875</c:v>
                </c:pt>
                <c:pt idx="105">
                  <c:v>0.221328735351563</c:v>
                </c:pt>
                <c:pt idx="106">
                  <c:v>0.1759033203125</c:v>
                </c:pt>
                <c:pt idx="107">
                  <c:v>0.128372192382813</c:v>
                </c:pt>
                <c:pt idx="108" formatCode="0.00E+00">
                  <c:v>9.51080322265625E-2</c:v>
                </c:pt>
                <c:pt idx="109">
                  <c:v>6.4483642578125E-2</c:v>
                </c:pt>
                <c:pt idx="110">
                  <c:v>4.3853759765625E-2</c:v>
                </c:pt>
                <c:pt idx="111">
                  <c:v>2.91748046875E-2</c:v>
                </c:pt>
                <c:pt idx="112" formatCode="0.00E+00">
                  <c:v>2.02178955078125E-2</c:v>
                </c:pt>
                <c:pt idx="113">
                  <c:v>1.3824462890625E-2</c:v>
                </c:pt>
                <c:pt idx="114">
                  <c:v>9.94873046875E-3</c:v>
                </c:pt>
                <c:pt idx="115">
                  <c:v>7.26318359375E-3</c:v>
                </c:pt>
                <c:pt idx="116" formatCode="0.00E+00">
                  <c:v>5.0201416015625E-3</c:v>
                </c:pt>
                <c:pt idx="117" formatCode="0.00E+00">
                  <c:v>3.7994384765625E-3</c:v>
                </c:pt>
                <c:pt idx="118">
                  <c:v>3.204345703125E-3</c:v>
                </c:pt>
                <c:pt idx="119">
                  <c:v>2.01416015625E-3</c:v>
                </c:pt>
                <c:pt idx="120" formatCode="0.00E+00">
                  <c:v>1.3885498046875E-3</c:v>
                </c:pt>
                <c:pt idx="121" formatCode="0.00E+00">
                  <c:v>7.781982421875E-4</c:v>
                </c:pt>
                <c:pt idx="122" formatCode="0.00E+00">
                  <c:v>6.866455078125E-4</c:v>
                </c:pt>
                <c:pt idx="123">
                  <c:v>2.13623046875E-4</c:v>
                </c:pt>
                <c:pt idx="124">
                  <c:v>-1.52587890625E-4</c:v>
                </c:pt>
                <c:pt idx="125" formatCode="0.00E+00">
                  <c:v>-1.678466796875E-4</c:v>
                </c:pt>
                <c:pt idx="126">
                  <c:v>-7.32421875E-4</c:v>
                </c:pt>
                <c:pt idx="127" formatCode="0.00E+00">
                  <c:v>-7.476806640625E-4</c:v>
                </c:pt>
                <c:pt idx="128" formatCode="0.00E+00">
                  <c:v>-9.918212890625E-4</c:v>
                </c:pt>
                <c:pt idx="129">
                  <c:v>-1.129150390625E-3</c:v>
                </c:pt>
                <c:pt idx="130">
                  <c:v>-1.251220703125E-3</c:v>
                </c:pt>
                <c:pt idx="131" formatCode="0.00E+00">
                  <c:v>-1.3580322265625E-3</c:v>
                </c:pt>
                <c:pt idx="132">
                  <c:v>-1.220703125E-3</c:v>
                </c:pt>
                <c:pt idx="133" formatCode="0.00E+00">
                  <c:v>-1.5411376953125E-3</c:v>
                </c:pt>
                <c:pt idx="134" formatCode="0.00E+00">
                  <c:v>-1.6021728515625E-3</c:v>
                </c:pt>
                <c:pt idx="135" formatCode="0.00E+00">
                  <c:v>-1.7852783203125E-3</c:v>
                </c:pt>
                <c:pt idx="136">
                  <c:v>-1.8310546875E-3</c:v>
                </c:pt>
                <c:pt idx="137" formatCode="0.00E+00">
                  <c:v>-1.9378662109375E-3</c:v>
                </c:pt>
                <c:pt idx="138">
                  <c:v>-2.471923828125E-3</c:v>
                </c:pt>
                <c:pt idx="139">
                  <c:v>-2.197265625E-3</c:v>
                </c:pt>
                <c:pt idx="140">
                  <c:v>-2.197265625E-3</c:v>
                </c:pt>
                <c:pt idx="141">
                  <c:v>-2.0751953125E-3</c:v>
                </c:pt>
                <c:pt idx="142">
                  <c:v>-2.349853515625E-3</c:v>
                </c:pt>
                <c:pt idx="143">
                  <c:v>-2.685546875E-3</c:v>
                </c:pt>
                <c:pt idx="144">
                  <c:v>-2.74658203125E-3</c:v>
                </c:pt>
                <c:pt idx="145">
                  <c:v>-7.9345703125E-4</c:v>
                </c:pt>
                <c:pt idx="146" formatCode="0.00E+00">
                  <c:v>-3.3721923828125E-3</c:v>
                </c:pt>
                <c:pt idx="147">
                  <c:v>-3.5400390625E-3</c:v>
                </c:pt>
                <c:pt idx="148">
                  <c:v>-5.92041015625E-3</c:v>
                </c:pt>
                <c:pt idx="149">
                  <c:v>-4.302978515625E-3</c:v>
                </c:pt>
                <c:pt idx="150" formatCode="0.00E+00">
                  <c:v>-3.7078857421875E-3</c:v>
                </c:pt>
                <c:pt idx="151" formatCode="0.00E+00">
                  <c:v>-3.5247802734375E-3</c:v>
                </c:pt>
                <c:pt idx="152" formatCode="0.00E+00">
                  <c:v>-3.5552978515625E-3</c:v>
                </c:pt>
                <c:pt idx="153">
                  <c:v>-3.7841796875E-3</c:v>
                </c:pt>
                <c:pt idx="154" formatCode="0.00E+00">
                  <c:v>-3.4027099609375E-3</c:v>
                </c:pt>
                <c:pt idx="155">
                  <c:v>-3.5400390625E-3</c:v>
                </c:pt>
                <c:pt idx="156" formatCode="0.00E+00">
                  <c:v>-3.5552978515625E-3</c:v>
                </c:pt>
                <c:pt idx="157">
                  <c:v>-3.7841796875E-3</c:v>
                </c:pt>
                <c:pt idx="158" formatCode="0.00E+00">
                  <c:v>-3.6163330078125E-3</c:v>
                </c:pt>
                <c:pt idx="159" formatCode="0.00E+00">
                  <c:v>-3.4942626953125E-3</c:v>
                </c:pt>
                <c:pt idx="160">
                  <c:v>-3.387451171875E-3</c:v>
                </c:pt>
                <c:pt idx="161">
                  <c:v>-1.15966796875E-3</c:v>
                </c:pt>
                <c:pt idx="162" formatCode="0.00E+00">
                  <c:v>-3.3111572265625E-3</c:v>
                </c:pt>
                <c:pt idx="163">
                  <c:v>-3.23486328125E-3</c:v>
                </c:pt>
                <c:pt idx="164">
                  <c:v>-3.173828125E-3</c:v>
                </c:pt>
                <c:pt idx="165" formatCode="0.00E+00">
                  <c:v>-3.2196044921875E-3</c:v>
                </c:pt>
                <c:pt idx="166" formatCode="0.00E+00">
                  <c:v>-2.9144287109375E-3</c:v>
                </c:pt>
                <c:pt idx="167">
                  <c:v>-3.265380859375E-3</c:v>
                </c:pt>
                <c:pt idx="168" formatCode="0.00E+00">
                  <c:v>-3.0059814453125E-3</c:v>
                </c:pt>
                <c:pt idx="169">
                  <c:v>-2.9296875E-3</c:v>
                </c:pt>
                <c:pt idx="170" formatCode="0.00E+00">
                  <c:v>-3.4027099609375E-3</c:v>
                </c:pt>
                <c:pt idx="171">
                  <c:v>-2.9296875E-3</c:v>
                </c:pt>
                <c:pt idx="172" formatCode="0.00E+00">
                  <c:v>-3.5858154296875E-3</c:v>
                </c:pt>
                <c:pt idx="173" formatCode="0.00E+00">
                  <c:v>-3.6468505859375E-3</c:v>
                </c:pt>
                <c:pt idx="174">
                  <c:v>-3.631591796875E-3</c:v>
                </c:pt>
                <c:pt idx="175" formatCode="0.00E+00">
                  <c:v>-3.5247802734375E-3</c:v>
                </c:pt>
                <c:pt idx="176">
                  <c:v>-3.875732421875E-3</c:v>
                </c:pt>
                <c:pt idx="177">
                  <c:v>-3.84521484375E-3</c:v>
                </c:pt>
                <c:pt idx="178" formatCode="0.00E+00">
                  <c:v>-3.5552978515625E-3</c:v>
                </c:pt>
                <c:pt idx="179">
                  <c:v>-4.2724609375E-3</c:v>
                </c:pt>
                <c:pt idx="180" formatCode="0.00E+00">
                  <c:v>-3.9825439453125E-3</c:v>
                </c:pt>
                <c:pt idx="181" formatCode="0.00E+00">
                  <c:v>-3.5552978515625E-3</c:v>
                </c:pt>
                <c:pt idx="182" formatCode="0.00E+00">
                  <c:v>-3.8909912109375E-3</c:v>
                </c:pt>
                <c:pt idx="183">
                  <c:v>-3.692626953125E-3</c:v>
                </c:pt>
                <c:pt idx="184">
                  <c:v>-3.90625E-3</c:v>
                </c:pt>
                <c:pt idx="185">
                  <c:v>-3.570556640625E-3</c:v>
                </c:pt>
                <c:pt idx="186" formatCode="0.00E+00">
                  <c:v>-4.4097900390625E-3</c:v>
                </c:pt>
                <c:pt idx="187" formatCode="0.00E+00">
                  <c:v>-3.9520263671875E-3</c:v>
                </c:pt>
                <c:pt idx="188" formatCode="0.00E+00">
                  <c:v>-3.9520263671875E-3</c:v>
                </c:pt>
                <c:pt idx="189">
                  <c:v>-3.936767578125E-3</c:v>
                </c:pt>
                <c:pt idx="190" formatCode="0.00E+00">
                  <c:v>-4.7149658203125E-3</c:v>
                </c:pt>
                <c:pt idx="191">
                  <c:v>-5.43212890625E-3</c:v>
                </c:pt>
                <c:pt idx="192">
                  <c:v>-5.462646484375E-3</c:v>
                </c:pt>
                <c:pt idx="193" formatCode="0.00E+00">
                  <c:v>-4.4403076171875E-3</c:v>
                </c:pt>
                <c:pt idx="194" formatCode="0.00E+00">
                  <c:v>-6.4849853515625E-3</c:v>
                </c:pt>
                <c:pt idx="195">
                  <c:v>-4.791259765625E-3</c:v>
                </c:pt>
                <c:pt idx="196" formatCode="0.00E+00">
                  <c:v>-7.1258544921875E-3</c:v>
                </c:pt>
                <c:pt idx="197">
                  <c:v>-5.218505859375E-3</c:v>
                </c:pt>
                <c:pt idx="198" formatCode="0.00E+00">
                  <c:v>-5.7525634765625E-3</c:v>
                </c:pt>
                <c:pt idx="199" formatCode="0.00E+00">
                  <c:v>-5.4473876953125E-3</c:v>
                </c:pt>
                <c:pt idx="200" formatCode="0.00E+00">
                  <c:v>-5.5389404296875E-3</c:v>
                </c:pt>
                <c:pt idx="201" formatCode="0.00E+00">
                  <c:v>-4.3487548828125E-3</c:v>
                </c:pt>
                <c:pt idx="202" formatCode="0.00E+00">
                  <c:v>-5.4779052734375E-3</c:v>
                </c:pt>
                <c:pt idx="203">
                  <c:v>-4.8828125E-3</c:v>
                </c:pt>
                <c:pt idx="204">
                  <c:v>-4.45556640625E-3</c:v>
                </c:pt>
                <c:pt idx="205" formatCode="0.00E+00">
                  <c:v>-5.0811767578125E-3</c:v>
                </c:pt>
                <c:pt idx="206" formatCode="0.00E+00">
                  <c:v>-4.7760009765625E-3</c:v>
                </c:pt>
                <c:pt idx="207">
                  <c:v>-5.218505859375E-3</c:v>
                </c:pt>
                <c:pt idx="208" formatCode="0.00E+00">
                  <c:v>-4.5013427734375E-3</c:v>
                </c:pt>
                <c:pt idx="209">
                  <c:v>-3.84521484375E-3</c:v>
                </c:pt>
                <c:pt idx="210" formatCode="0.00E+00">
                  <c:v>-5.2642822265625E-3</c:v>
                </c:pt>
                <c:pt idx="211">
                  <c:v>-2.410888671875E-3</c:v>
                </c:pt>
                <c:pt idx="212">
                  <c:v>-4.69970703125E-3</c:v>
                </c:pt>
                <c:pt idx="213" formatCode="0.00E+00">
                  <c:v>-4.3182373046875E-3</c:v>
                </c:pt>
                <c:pt idx="214" formatCode="0.00E+00">
                  <c:v>-4.4708251953125E-3</c:v>
                </c:pt>
                <c:pt idx="215">
                  <c:v>-2.410888671875E-3</c:v>
                </c:pt>
                <c:pt idx="216">
                  <c:v>-7.14111328125E-3</c:v>
                </c:pt>
                <c:pt idx="217" formatCode="0.00E+00">
                  <c:v>-2.7923583984375E-3</c:v>
                </c:pt>
                <c:pt idx="218">
                  <c:v>-3.021240234375E-3</c:v>
                </c:pt>
                <c:pt idx="219" formatCode="0.00E+00">
                  <c:v>-6.9732666015625E-3</c:v>
                </c:pt>
                <c:pt idx="220" formatCode="0.00E+00">
                  <c:v>-6.6070556640625E-3</c:v>
                </c:pt>
                <c:pt idx="221">
                  <c:v>-3.84521484375E-3</c:v>
                </c:pt>
                <c:pt idx="222" formatCode="0.00E+00">
                  <c:v>-3.0059814453125E-3</c:v>
                </c:pt>
                <c:pt idx="223">
                  <c:v>-3.997802734375E-3</c:v>
                </c:pt>
                <c:pt idx="224">
                  <c:v>-5.31005859375E-3</c:v>
                </c:pt>
                <c:pt idx="225" formatCode="0.00E+00">
                  <c:v>-4.9896240234375E-3</c:v>
                </c:pt>
                <c:pt idx="226" formatCode="0.00E+00">
                  <c:v>-4.4097900390625E-3</c:v>
                </c:pt>
                <c:pt idx="227" formatCode="0.00E+00">
                  <c:v>-4.2266845703125E-3</c:v>
                </c:pt>
                <c:pt idx="228">
                  <c:v>-4.364013671875E-3</c:v>
                </c:pt>
                <c:pt idx="229" formatCode="0.00E+00">
                  <c:v>-3.1890869140625E-3</c:v>
                </c:pt>
                <c:pt idx="230">
                  <c:v>-9.1552734375E-5</c:v>
                </c:pt>
                <c:pt idx="231">
                  <c:v>-7.781982421875E-3</c:v>
                </c:pt>
                <c:pt idx="232">
                  <c:v>-9.002685546875E-3</c:v>
                </c:pt>
                <c:pt idx="233" formatCode="0.00E+00">
                  <c:v>-1.30157470703125E-2</c:v>
                </c:pt>
                <c:pt idx="234">
                  <c:v>-4.364013671875E-3</c:v>
                </c:pt>
                <c:pt idx="235" formatCode="0.00E+00">
                  <c:v>-8.9569091796875E-3</c:v>
                </c:pt>
                <c:pt idx="236" formatCode="0.00E+00">
                  <c:v>-3.7078857421875E-3</c:v>
                </c:pt>
                <c:pt idx="237">
                  <c:v>-3.326416015625E-3</c:v>
                </c:pt>
                <c:pt idx="238" formatCode="0.00E+00">
                  <c:v>-6.0577392578125E-3</c:v>
                </c:pt>
                <c:pt idx="239">
                  <c:v>-3.021240234375E-3</c:v>
                </c:pt>
                <c:pt idx="240">
                  <c:v>-5.06591796875E-3</c:v>
                </c:pt>
                <c:pt idx="241">
                  <c:v>-3.936767578125E-3</c:v>
                </c:pt>
                <c:pt idx="242" formatCode="0.00E+00">
                  <c:v>-4.9896240234375E-3</c:v>
                </c:pt>
                <c:pt idx="243">
                  <c:v>-4.21142578125E-3</c:v>
                </c:pt>
                <c:pt idx="244">
                  <c:v>-3.84521484375E-3</c:v>
                </c:pt>
                <c:pt idx="245" formatCode="0.00E+00">
                  <c:v>-5.0811767578125E-3</c:v>
                </c:pt>
                <c:pt idx="246" formatCode="0.00E+00">
                  <c:v>-4.0130615234375E-3</c:v>
                </c:pt>
                <c:pt idx="247">
                  <c:v>-3.448486328125E-3</c:v>
                </c:pt>
                <c:pt idx="248" formatCode="0.00E+00">
                  <c:v>-1.5716552734375E-3</c:v>
                </c:pt>
                <c:pt idx="249" formatCode="0.00E+00">
                  <c:v>-1.04217529296875E-2</c:v>
                </c:pt>
                <c:pt idx="250">
                  <c:v>-3.021240234375E-3</c:v>
                </c:pt>
                <c:pt idx="251" formatCode="0.00E+00">
                  <c:v>2.5787353515625E-3</c:v>
                </c:pt>
                <c:pt idx="252">
                  <c:v>-1.77001953125E-3</c:v>
                </c:pt>
                <c:pt idx="253">
                  <c:v>-8.056640625E-3</c:v>
                </c:pt>
                <c:pt idx="254">
                  <c:v>-1.2481689453125E-2</c:v>
                </c:pt>
                <c:pt idx="255" formatCode="0.00E+00">
                  <c:v>-7.8277587890625E-3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2A2-4E61-97F8-A06DB51B5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14064"/>
        <c:axId val="456614456"/>
      </c:scatterChart>
      <c:valAx>
        <c:axId val="456614064"/>
        <c:scaling>
          <c:orientation val="minMax"/>
          <c:max val="45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4456"/>
        <c:crosses val="autoZero"/>
        <c:crossBetween val="midCat"/>
      </c:valAx>
      <c:valAx>
        <c:axId val="456614456"/>
        <c:scaling>
          <c:orientation val="minMax"/>
          <c:max val="1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4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Absorbance Spectrum of Cl Substituted Aurones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'Cl UV New'!$B$14</c:f>
              <c:strCache>
                <c:ptCount val="1"/>
                <c:pt idx="0">
                  <c:v>4Cl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'Cl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'Cl UV New'!$B$15:$B$170</c:f>
              <c:numCache>
                <c:formatCode>General</c:formatCode>
                <c:ptCount val="156"/>
                <c:pt idx="0">
                  <c:v>0.105667114257813</c:v>
                </c:pt>
                <c:pt idx="1">
                  <c:v>0.752838134765625</c:v>
                </c:pt>
                <c:pt idx="2">
                  <c:v>0.836578369140625</c:v>
                </c:pt>
                <c:pt idx="3">
                  <c:v>1.1039886474609399</c:v>
                </c:pt>
                <c:pt idx="4">
                  <c:v>1.1027374267578101</c:v>
                </c:pt>
                <c:pt idx="5">
                  <c:v>1.1175994873046899</c:v>
                </c:pt>
                <c:pt idx="6">
                  <c:v>1.3614044189453101</c:v>
                </c:pt>
                <c:pt idx="7">
                  <c:v>0.991668701171875</c:v>
                </c:pt>
                <c:pt idx="8">
                  <c:v>1.1530303955078101</c:v>
                </c:pt>
                <c:pt idx="9">
                  <c:v>0.80133056640625</c:v>
                </c:pt>
                <c:pt idx="10">
                  <c:v>0.803497314453125</c:v>
                </c:pt>
                <c:pt idx="11">
                  <c:v>0.62115478515625</c:v>
                </c:pt>
                <c:pt idx="12">
                  <c:v>0.606292724609375</c:v>
                </c:pt>
                <c:pt idx="13">
                  <c:v>0.483001708984375</c:v>
                </c:pt>
                <c:pt idx="14">
                  <c:v>0.483474731445313</c:v>
                </c:pt>
                <c:pt idx="15">
                  <c:v>0.412017822265625</c:v>
                </c:pt>
                <c:pt idx="16">
                  <c:v>0.43212890625</c:v>
                </c:pt>
                <c:pt idx="17">
                  <c:v>0.39093017578125</c:v>
                </c:pt>
                <c:pt idx="18">
                  <c:v>0.40863037109375</c:v>
                </c:pt>
                <c:pt idx="19">
                  <c:v>0.3704833984375</c:v>
                </c:pt>
                <c:pt idx="20">
                  <c:v>0.377029418945313</c:v>
                </c:pt>
                <c:pt idx="21">
                  <c:v>0.35333251953125</c:v>
                </c:pt>
                <c:pt idx="22">
                  <c:v>0.354690551757813</c:v>
                </c:pt>
                <c:pt idx="23">
                  <c:v>0.341400146484375</c:v>
                </c:pt>
                <c:pt idx="24">
                  <c:v>0.354537963867188</c:v>
                </c:pt>
                <c:pt idx="25">
                  <c:v>0.349212646484375</c:v>
                </c:pt>
                <c:pt idx="26">
                  <c:v>0.369461059570313</c:v>
                </c:pt>
                <c:pt idx="27">
                  <c:v>0.366500854492188</c:v>
                </c:pt>
                <c:pt idx="28">
                  <c:v>0.402587890625</c:v>
                </c:pt>
                <c:pt idx="29">
                  <c:v>0.409896850585938</c:v>
                </c:pt>
                <c:pt idx="30">
                  <c:v>0.451446533203125</c:v>
                </c:pt>
                <c:pt idx="31">
                  <c:v>0.445709228515625</c:v>
                </c:pt>
                <c:pt idx="32">
                  <c:v>0.478439331054688</c:v>
                </c:pt>
                <c:pt idx="33">
                  <c:v>0.467819213867188</c:v>
                </c:pt>
                <c:pt idx="34">
                  <c:v>0.481948852539063</c:v>
                </c:pt>
                <c:pt idx="35">
                  <c:v>0.4580078125</c:v>
                </c:pt>
                <c:pt idx="36">
                  <c:v>0.464309692382813</c:v>
                </c:pt>
                <c:pt idx="37">
                  <c:v>0.444351196289063</c:v>
                </c:pt>
                <c:pt idx="38">
                  <c:v>0.447494506835938</c:v>
                </c:pt>
                <c:pt idx="39">
                  <c:v>0.42071533203125</c:v>
                </c:pt>
                <c:pt idx="40">
                  <c:v>0.414031982421875</c:v>
                </c:pt>
                <c:pt idx="41">
                  <c:v>0.378753662109375</c:v>
                </c:pt>
                <c:pt idx="42">
                  <c:v>0.367584228515625</c:v>
                </c:pt>
                <c:pt idx="43">
                  <c:v>0.330307006835938</c:v>
                </c:pt>
                <c:pt idx="44">
                  <c:v>0.318771362304688</c:v>
                </c:pt>
                <c:pt idx="45">
                  <c:v>0.28521728515625</c:v>
                </c:pt>
                <c:pt idx="46">
                  <c:v>0.287399291992188</c:v>
                </c:pt>
                <c:pt idx="47">
                  <c:v>0.253631591796875</c:v>
                </c:pt>
                <c:pt idx="48">
                  <c:v>0.254745483398438</c:v>
                </c:pt>
                <c:pt idx="49">
                  <c:v>0.242263793945313</c:v>
                </c:pt>
                <c:pt idx="50">
                  <c:v>0.251846313476563</c:v>
                </c:pt>
                <c:pt idx="51">
                  <c:v>0.248687744140625</c:v>
                </c:pt>
                <c:pt idx="52">
                  <c:v>0.2647705078125</c:v>
                </c:pt>
                <c:pt idx="53">
                  <c:v>0.270233154296875</c:v>
                </c:pt>
                <c:pt idx="54">
                  <c:v>0.292007446289063</c:v>
                </c:pt>
                <c:pt idx="55">
                  <c:v>0.3023681640625</c:v>
                </c:pt>
                <c:pt idx="56">
                  <c:v>0.32086181640625</c:v>
                </c:pt>
                <c:pt idx="57">
                  <c:v>0.333221435546875</c:v>
                </c:pt>
                <c:pt idx="58">
                  <c:v>0.361129760742188</c:v>
                </c:pt>
                <c:pt idx="59">
                  <c:v>0.375762939453125</c:v>
                </c:pt>
                <c:pt idx="60">
                  <c:v>0.408096313476563</c:v>
                </c:pt>
                <c:pt idx="61">
                  <c:v>0.422119140625</c:v>
                </c:pt>
                <c:pt idx="62">
                  <c:v>0.463653564453125</c:v>
                </c:pt>
                <c:pt idx="63">
                  <c:v>0.4725341796875</c:v>
                </c:pt>
                <c:pt idx="64">
                  <c:v>0.50396728515625</c:v>
                </c:pt>
                <c:pt idx="65">
                  <c:v>0.499664306640625</c:v>
                </c:pt>
                <c:pt idx="66">
                  <c:v>0.52549743652343806</c:v>
                </c:pt>
                <c:pt idx="67">
                  <c:v>0.51161193847656306</c:v>
                </c:pt>
                <c:pt idx="68">
                  <c:v>0.53330993652343806</c:v>
                </c:pt>
                <c:pt idx="69">
                  <c:v>0.5096435546875</c:v>
                </c:pt>
                <c:pt idx="70">
                  <c:v>0.5213623046875</c:v>
                </c:pt>
                <c:pt idx="71">
                  <c:v>0.4814453125</c:v>
                </c:pt>
                <c:pt idx="72">
                  <c:v>0.467559814453125</c:v>
                </c:pt>
                <c:pt idx="73">
                  <c:v>0.406997680664063</c:v>
                </c:pt>
                <c:pt idx="74">
                  <c:v>0.368698120117188</c:v>
                </c:pt>
                <c:pt idx="75">
                  <c:v>0.304214477539063</c:v>
                </c:pt>
                <c:pt idx="76">
                  <c:v>0.266326904296875</c:v>
                </c:pt>
                <c:pt idx="77">
                  <c:v>0.223419189453125</c:v>
                </c:pt>
                <c:pt idx="78">
                  <c:v>0.207839965820313</c:v>
                </c:pt>
                <c:pt idx="79">
                  <c:v>0.19268798828125</c:v>
                </c:pt>
                <c:pt idx="80">
                  <c:v>0.1981201171875</c:v>
                </c:pt>
                <c:pt idx="81">
                  <c:v>0.2017822265625</c:v>
                </c:pt>
                <c:pt idx="82">
                  <c:v>0.2218017578125</c:v>
                </c:pt>
                <c:pt idx="83">
                  <c:v>0.23529052734375</c:v>
                </c:pt>
                <c:pt idx="84">
                  <c:v>0.263153076171875</c:v>
                </c:pt>
                <c:pt idx="85">
                  <c:v>0.280075073242188</c:v>
                </c:pt>
                <c:pt idx="86">
                  <c:v>0.312484741210938</c:v>
                </c:pt>
                <c:pt idx="87">
                  <c:v>0.327468872070313</c:v>
                </c:pt>
                <c:pt idx="88">
                  <c:v>0.361297607421875</c:v>
                </c:pt>
                <c:pt idx="89">
                  <c:v>0.3734130859375</c:v>
                </c:pt>
                <c:pt idx="90">
                  <c:v>0.407562255859375</c:v>
                </c:pt>
                <c:pt idx="91">
                  <c:v>0.420150756835938</c:v>
                </c:pt>
                <c:pt idx="92">
                  <c:v>0.45684814453125</c:v>
                </c:pt>
                <c:pt idx="93">
                  <c:v>0.4635009765625</c:v>
                </c:pt>
                <c:pt idx="94">
                  <c:v>0.49468994140625</c:v>
                </c:pt>
                <c:pt idx="95">
                  <c:v>0.495819091796875</c:v>
                </c:pt>
                <c:pt idx="96">
                  <c:v>0.52569580078125</c:v>
                </c:pt>
                <c:pt idx="97">
                  <c:v>0.52403259277343806</c:v>
                </c:pt>
                <c:pt idx="98">
                  <c:v>0.550506591796875</c:v>
                </c:pt>
                <c:pt idx="99">
                  <c:v>0.5333251953125</c:v>
                </c:pt>
                <c:pt idx="100">
                  <c:v>0.55720520019531306</c:v>
                </c:pt>
                <c:pt idx="101">
                  <c:v>0.53636169433593806</c:v>
                </c:pt>
                <c:pt idx="102">
                  <c:v>0.54522705078125</c:v>
                </c:pt>
                <c:pt idx="103">
                  <c:v>0.51002502441406306</c:v>
                </c:pt>
                <c:pt idx="104">
                  <c:v>0.487594604492188</c:v>
                </c:pt>
                <c:pt idx="105">
                  <c:v>0.437652587890625</c:v>
                </c:pt>
                <c:pt idx="106">
                  <c:v>0.408538818359375</c:v>
                </c:pt>
                <c:pt idx="107">
                  <c:v>0.366653442382813</c:v>
                </c:pt>
                <c:pt idx="108">
                  <c:v>0.349853515625</c:v>
                </c:pt>
                <c:pt idx="109">
                  <c:v>0.317581176757813</c:v>
                </c:pt>
                <c:pt idx="110">
                  <c:v>0.303115844726563</c:v>
                </c:pt>
                <c:pt idx="111">
                  <c:v>0.2811279296875</c:v>
                </c:pt>
                <c:pt idx="112">
                  <c:v>0.256988525390625</c:v>
                </c:pt>
                <c:pt idx="113">
                  <c:v>0.22015380859375</c:v>
                </c:pt>
                <c:pt idx="114">
                  <c:v>0.191696166992188</c:v>
                </c:pt>
                <c:pt idx="115">
                  <c:v>0.159042358398438</c:v>
                </c:pt>
                <c:pt idx="116">
                  <c:v>0.143325805664063</c:v>
                </c:pt>
                <c:pt idx="117">
                  <c:v>0.121414184570313</c:v>
                </c:pt>
                <c:pt idx="118">
                  <c:v>9.8114013671875E-2</c:v>
                </c:pt>
                <c:pt idx="119" formatCode="0.00E+00">
                  <c:v>8.78753662109375E-2</c:v>
                </c:pt>
                <c:pt idx="120">
                  <c:v>7.12890625E-2</c:v>
                </c:pt>
                <c:pt idx="121" formatCode="0.00E+00">
                  <c:v>6.45599365234375E-2</c:v>
                </c:pt>
                <c:pt idx="122" formatCode="0.00E+00">
                  <c:v>5.53741455078125E-2</c:v>
                </c:pt>
                <c:pt idx="123" formatCode="0.00E+00">
                  <c:v>4.61578369140625E-2</c:v>
                </c:pt>
                <c:pt idx="124">
                  <c:v>3.9154052734375E-2</c:v>
                </c:pt>
                <c:pt idx="125">
                  <c:v>2.7740478515625E-2</c:v>
                </c:pt>
                <c:pt idx="126" formatCode="0.00E+00">
                  <c:v>2.68402099609375E-2</c:v>
                </c:pt>
                <c:pt idx="127">
                  <c:v>2.1881103515625E-2</c:v>
                </c:pt>
                <c:pt idx="128">
                  <c:v>1.776123046875E-2</c:v>
                </c:pt>
                <c:pt idx="129" formatCode="0.00E+00">
                  <c:v>1.42669677734375E-2</c:v>
                </c:pt>
                <c:pt idx="130">
                  <c:v>1.1383056640625E-2</c:v>
                </c:pt>
                <c:pt idx="131">
                  <c:v>8.7890625E-3</c:v>
                </c:pt>
                <c:pt idx="132">
                  <c:v>6.988525390625E-3</c:v>
                </c:pt>
                <c:pt idx="133" formatCode="0.00E+00">
                  <c:v>5.4168701171875E-3</c:v>
                </c:pt>
                <c:pt idx="134">
                  <c:v>4.302978515625E-3</c:v>
                </c:pt>
                <c:pt idx="135" formatCode="0.00E+00">
                  <c:v>3.2501220703125E-3</c:v>
                </c:pt>
                <c:pt idx="136" formatCode="0.00E+00">
                  <c:v>2.6702880859375E-3</c:v>
                </c:pt>
                <c:pt idx="137">
                  <c:v>2.01416015625E-3</c:v>
                </c:pt>
                <c:pt idx="138" formatCode="0.00E+00">
                  <c:v>1.6937255859375E-3</c:v>
                </c:pt>
                <c:pt idx="139">
                  <c:v>1.3427734375E-3</c:v>
                </c:pt>
                <c:pt idx="140" formatCode="0.00E+00">
                  <c:v>1.2054443359375E-3</c:v>
                </c:pt>
                <c:pt idx="141">
                  <c:v>9.46044921875E-4</c:v>
                </c:pt>
                <c:pt idx="142" formatCode="0.00E+00">
                  <c:v>7.781982421875E-4</c:v>
                </c:pt>
                <c:pt idx="143">
                  <c:v>6.7138671875E-4</c:v>
                </c:pt>
                <c:pt idx="144">
                  <c:v>6.7138671875E-4</c:v>
                </c:pt>
                <c:pt idx="145" formatCode="0.00E+00">
                  <c:v>5.645751953125E-4</c:v>
                </c:pt>
                <c:pt idx="146" formatCode="0.00E+00">
                  <c:v>6.256103515625E-4</c:v>
                </c:pt>
                <c:pt idx="147" formatCode="0.00E+00">
                  <c:v>3.509521484375E-4</c:v>
                </c:pt>
                <c:pt idx="148">
                  <c:v>3.0517578125E-5</c:v>
                </c:pt>
                <c:pt idx="149">
                  <c:v>3.96728515625E-4</c:v>
                </c:pt>
                <c:pt idx="150" formatCode="0.00E+00">
                  <c:v>5.035400390625E-4</c:v>
                </c:pt>
                <c:pt idx="151">
                  <c:v>-1.8310546875E-4</c:v>
                </c:pt>
                <c:pt idx="152" formatCode="0.00E+00">
                  <c:v>4.119873046875E-4</c:v>
                </c:pt>
                <c:pt idx="153">
                  <c:v>4.8828125E-4</c:v>
                </c:pt>
                <c:pt idx="154" formatCode="0.00E+00">
                  <c:v>4.425048828125E-4</c:v>
                </c:pt>
                <c:pt idx="155" formatCode="0.00E+00">
                  <c:v>4.119873046875E-4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E8-492B-BA50-CFBF5E616F4C}"/>
            </c:ext>
          </c:extLst>
        </c:ser>
        <c:ser>
          <c:idx val="1"/>
          <c:order val="1"/>
          <c:tx>
            <c:strRef>
              <c:f>'Cl UV New'!$C$14</c:f>
              <c:strCache>
                <c:ptCount val="1"/>
                <c:pt idx="0">
                  <c:v>5Cl (4)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'Cl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'Cl UV New'!$C$15:$C$170</c:f>
              <c:numCache>
                <c:formatCode>General</c:formatCode>
                <c:ptCount val="156"/>
                <c:pt idx="0">
                  <c:v>0.2266845703125</c:v>
                </c:pt>
                <c:pt idx="1">
                  <c:v>0.81996154785156306</c:v>
                </c:pt>
                <c:pt idx="2">
                  <c:v>0.904052734375</c:v>
                </c:pt>
                <c:pt idx="3">
                  <c:v>1.1371612548828101</c:v>
                </c:pt>
                <c:pt idx="4">
                  <c:v>1.0889739990234399</c:v>
                </c:pt>
                <c:pt idx="5">
                  <c:v>1.1935882568359399</c:v>
                </c:pt>
                <c:pt idx="6">
                  <c:v>1.3336639404296899</c:v>
                </c:pt>
                <c:pt idx="7">
                  <c:v>1.0771789550781301</c:v>
                </c:pt>
                <c:pt idx="8">
                  <c:v>1.3156585693359399</c:v>
                </c:pt>
                <c:pt idx="9">
                  <c:v>0.8724365234375</c:v>
                </c:pt>
                <c:pt idx="10">
                  <c:v>0.8912353515625</c:v>
                </c:pt>
                <c:pt idx="11">
                  <c:v>0.68730163574218806</c:v>
                </c:pt>
                <c:pt idx="12">
                  <c:v>0.70379638671875</c:v>
                </c:pt>
                <c:pt idx="13">
                  <c:v>0.5848388671875</c:v>
                </c:pt>
                <c:pt idx="14">
                  <c:v>0.636444091796875</c:v>
                </c:pt>
                <c:pt idx="15">
                  <c:v>0.55494689941406306</c:v>
                </c:pt>
                <c:pt idx="16">
                  <c:v>0.61921691894531306</c:v>
                </c:pt>
                <c:pt idx="17">
                  <c:v>0.57032775878906306</c:v>
                </c:pt>
                <c:pt idx="18">
                  <c:v>0.62989807128906306</c:v>
                </c:pt>
                <c:pt idx="19">
                  <c:v>0.58229064941406306</c:v>
                </c:pt>
                <c:pt idx="20">
                  <c:v>0.61181640625</c:v>
                </c:pt>
                <c:pt idx="21">
                  <c:v>0.56907653808593806</c:v>
                </c:pt>
                <c:pt idx="22">
                  <c:v>0.56575012207031306</c:v>
                </c:pt>
                <c:pt idx="23">
                  <c:v>0.5218505859375</c:v>
                </c:pt>
                <c:pt idx="24">
                  <c:v>0.52641296386718806</c:v>
                </c:pt>
                <c:pt idx="25">
                  <c:v>0.50215148925781306</c:v>
                </c:pt>
                <c:pt idx="26">
                  <c:v>0.53038024902343806</c:v>
                </c:pt>
                <c:pt idx="27">
                  <c:v>0.51878356933593806</c:v>
                </c:pt>
                <c:pt idx="28">
                  <c:v>0.5731201171875</c:v>
                </c:pt>
                <c:pt idx="29">
                  <c:v>0.57417297363281306</c:v>
                </c:pt>
                <c:pt idx="30">
                  <c:v>0.63832092285156306</c:v>
                </c:pt>
                <c:pt idx="31">
                  <c:v>0.62129211425781306</c:v>
                </c:pt>
                <c:pt idx="32">
                  <c:v>0.67106628417968806</c:v>
                </c:pt>
                <c:pt idx="33">
                  <c:v>0.64537048339843806</c:v>
                </c:pt>
                <c:pt idx="34">
                  <c:v>0.66569519042968806</c:v>
                </c:pt>
                <c:pt idx="35">
                  <c:v>0.614837646484375</c:v>
                </c:pt>
                <c:pt idx="36">
                  <c:v>0.60960388183593806</c:v>
                </c:pt>
                <c:pt idx="37">
                  <c:v>0.56207275390625</c:v>
                </c:pt>
                <c:pt idx="38">
                  <c:v>0.5511474609375</c:v>
                </c:pt>
                <c:pt idx="39">
                  <c:v>0.503082275390625</c:v>
                </c:pt>
                <c:pt idx="40">
                  <c:v>0.487579345703125</c:v>
                </c:pt>
                <c:pt idx="41">
                  <c:v>0.432785034179688</c:v>
                </c:pt>
                <c:pt idx="42">
                  <c:v>0.405166625976563</c:v>
                </c:pt>
                <c:pt idx="43">
                  <c:v>0.347366333007813</c:v>
                </c:pt>
                <c:pt idx="44">
                  <c:v>0.319961547851563</c:v>
                </c:pt>
                <c:pt idx="45">
                  <c:v>0.275299072265625</c:v>
                </c:pt>
                <c:pt idx="46">
                  <c:v>0.269454956054688</c:v>
                </c:pt>
                <c:pt idx="47">
                  <c:v>0.2294921875</c:v>
                </c:pt>
                <c:pt idx="48">
                  <c:v>0.222213745117188</c:v>
                </c:pt>
                <c:pt idx="49">
                  <c:v>0.204376220703125</c:v>
                </c:pt>
                <c:pt idx="50">
                  <c:v>0.206344604492188</c:v>
                </c:pt>
                <c:pt idx="51">
                  <c:v>0.200790405273438</c:v>
                </c:pt>
                <c:pt idx="52">
                  <c:v>0.213058471679688</c:v>
                </c:pt>
                <c:pt idx="53">
                  <c:v>0.219757080078125</c:v>
                </c:pt>
                <c:pt idx="54">
                  <c:v>0.24334716796875</c:v>
                </c:pt>
                <c:pt idx="55">
                  <c:v>0.274993896484375</c:v>
                </c:pt>
                <c:pt idx="56">
                  <c:v>0.29815673828125</c:v>
                </c:pt>
                <c:pt idx="57">
                  <c:v>0.327789306640625</c:v>
                </c:pt>
                <c:pt idx="58">
                  <c:v>0.356094360351563</c:v>
                </c:pt>
                <c:pt idx="59">
                  <c:v>0.384658813476563</c:v>
                </c:pt>
                <c:pt idx="60">
                  <c:v>0.432205200195313</c:v>
                </c:pt>
                <c:pt idx="61">
                  <c:v>0.46124267578125</c:v>
                </c:pt>
                <c:pt idx="62">
                  <c:v>0.52256774902343806</c:v>
                </c:pt>
                <c:pt idx="63">
                  <c:v>0.55006408691406306</c:v>
                </c:pt>
                <c:pt idx="64">
                  <c:v>0.61299133300781306</c:v>
                </c:pt>
                <c:pt idx="65">
                  <c:v>0.63328552246093806</c:v>
                </c:pt>
                <c:pt idx="66">
                  <c:v>0.7027587890625</c:v>
                </c:pt>
                <c:pt idx="67">
                  <c:v>0.70411682128906306</c:v>
                </c:pt>
                <c:pt idx="68">
                  <c:v>0.770904541015625</c:v>
                </c:pt>
                <c:pt idx="69">
                  <c:v>0.748321533203125</c:v>
                </c:pt>
                <c:pt idx="70">
                  <c:v>0.806243896484375</c:v>
                </c:pt>
                <c:pt idx="71">
                  <c:v>0.768890380859375</c:v>
                </c:pt>
                <c:pt idx="72">
                  <c:v>0.82331848144531306</c:v>
                </c:pt>
                <c:pt idx="73">
                  <c:v>0.775299072265625</c:v>
                </c:pt>
                <c:pt idx="74">
                  <c:v>0.81877136230468806</c:v>
                </c:pt>
                <c:pt idx="75">
                  <c:v>0.75065612792968806</c:v>
                </c:pt>
                <c:pt idx="76">
                  <c:v>0.75523376464843806</c:v>
                </c:pt>
                <c:pt idx="77">
                  <c:v>0.65989685058593806</c:v>
                </c:pt>
                <c:pt idx="78">
                  <c:v>0.6177978515625</c:v>
                </c:pt>
                <c:pt idx="79">
                  <c:v>0.513458251953125</c:v>
                </c:pt>
                <c:pt idx="80">
                  <c:v>0.454086303710938</c:v>
                </c:pt>
                <c:pt idx="81">
                  <c:v>0.3743896484375</c:v>
                </c:pt>
                <c:pt idx="82">
                  <c:v>0.334854125976563</c:v>
                </c:pt>
                <c:pt idx="83">
                  <c:v>0.293121337890625</c:v>
                </c:pt>
                <c:pt idx="84">
                  <c:v>0.28216552734375</c:v>
                </c:pt>
                <c:pt idx="85">
                  <c:v>0.26947021484375</c:v>
                </c:pt>
                <c:pt idx="86">
                  <c:v>0.279052734375</c:v>
                </c:pt>
                <c:pt idx="87">
                  <c:v>0.280776977539063</c:v>
                </c:pt>
                <c:pt idx="88">
                  <c:v>0.30120849609375</c:v>
                </c:pt>
                <c:pt idx="89">
                  <c:v>0.310028076171875</c:v>
                </c:pt>
                <c:pt idx="90">
                  <c:v>0.336135864257813</c:v>
                </c:pt>
                <c:pt idx="91">
                  <c:v>0.346633911132813</c:v>
                </c:pt>
                <c:pt idx="92">
                  <c:v>0.376419067382813</c:v>
                </c:pt>
                <c:pt idx="93">
                  <c:v>0.38238525390625</c:v>
                </c:pt>
                <c:pt idx="94">
                  <c:v>0.406524658203125</c:v>
                </c:pt>
                <c:pt idx="95">
                  <c:v>0.407791137695313</c:v>
                </c:pt>
                <c:pt idx="96">
                  <c:v>0.431289672851563</c:v>
                </c:pt>
                <c:pt idx="97">
                  <c:v>0.434173583984375</c:v>
                </c:pt>
                <c:pt idx="98">
                  <c:v>0.461517333984375</c:v>
                </c:pt>
                <c:pt idx="99">
                  <c:v>0.45745849609375</c:v>
                </c:pt>
                <c:pt idx="100">
                  <c:v>0.4893798828125</c:v>
                </c:pt>
                <c:pt idx="101">
                  <c:v>0.481353759765625</c:v>
                </c:pt>
                <c:pt idx="102">
                  <c:v>0.5008544921875</c:v>
                </c:pt>
                <c:pt idx="103">
                  <c:v>0.481369018554688</c:v>
                </c:pt>
                <c:pt idx="104">
                  <c:v>0.476974487304688</c:v>
                </c:pt>
                <c:pt idx="105">
                  <c:v>0.443222045898438</c:v>
                </c:pt>
                <c:pt idx="106">
                  <c:v>0.432907104492188</c:v>
                </c:pt>
                <c:pt idx="107">
                  <c:v>0.400741577148438</c:v>
                </c:pt>
                <c:pt idx="108">
                  <c:v>0.395950317382813</c:v>
                </c:pt>
                <c:pt idx="109">
                  <c:v>0.371475219726563</c:v>
                </c:pt>
                <c:pt idx="110">
                  <c:v>0.362655639648438</c:v>
                </c:pt>
                <c:pt idx="111">
                  <c:v>0.332916259765625</c:v>
                </c:pt>
                <c:pt idx="112">
                  <c:v>0.32666015625</c:v>
                </c:pt>
                <c:pt idx="113">
                  <c:v>0.288726806640625</c:v>
                </c:pt>
                <c:pt idx="114">
                  <c:v>0.260238647460938</c:v>
                </c:pt>
                <c:pt idx="115">
                  <c:v>0.2227783203125</c:v>
                </c:pt>
                <c:pt idx="116">
                  <c:v>0.197830200195313</c:v>
                </c:pt>
                <c:pt idx="117">
                  <c:v>0.17059326171875</c:v>
                </c:pt>
                <c:pt idx="118">
                  <c:v>0.14959716796875</c:v>
                </c:pt>
                <c:pt idx="119">
                  <c:v>0.126937866210938</c:v>
                </c:pt>
                <c:pt idx="120">
                  <c:v>0.110366821289063</c:v>
                </c:pt>
                <c:pt idx="121">
                  <c:v>9.7442626953125E-2</c:v>
                </c:pt>
                <c:pt idx="122" formatCode="0.00E+00">
                  <c:v>8.23516845703125E-2</c:v>
                </c:pt>
                <c:pt idx="123">
                  <c:v>6.7291259765625E-2</c:v>
                </c:pt>
                <c:pt idx="124" formatCode="0.00E+00">
                  <c:v>5.57403564453125E-2</c:v>
                </c:pt>
                <c:pt idx="125">
                  <c:v>4.0802001953125E-2</c:v>
                </c:pt>
                <c:pt idx="126" formatCode="0.00E+00">
                  <c:v>3.66058349609375E-2</c:v>
                </c:pt>
                <c:pt idx="127" formatCode="0.00E+00">
                  <c:v>2.93731689453125E-2</c:v>
                </c:pt>
                <c:pt idx="128" formatCode="0.00E+00">
                  <c:v>2.35137939453125E-2</c:v>
                </c:pt>
                <c:pt idx="129" formatCode="0.00E+00">
                  <c:v>1.85394287109375E-2</c:v>
                </c:pt>
                <c:pt idx="130" formatCode="0.00E+00">
                  <c:v>1.48773193359375E-2</c:v>
                </c:pt>
                <c:pt idx="131" formatCode="0.00E+00">
                  <c:v>1.15203857421875E-2</c:v>
                </c:pt>
                <c:pt idx="132">
                  <c:v>9.27734375E-3</c:v>
                </c:pt>
                <c:pt idx="133" formatCode="0.00E+00">
                  <c:v>7.2784423828125E-3</c:v>
                </c:pt>
                <c:pt idx="134">
                  <c:v>5.706787109375E-3</c:v>
                </c:pt>
                <c:pt idx="135" formatCode="0.00E+00">
                  <c:v>4.6844482421875E-3</c:v>
                </c:pt>
                <c:pt idx="136" formatCode="0.00E+00">
                  <c:v>3.5858154296875E-3</c:v>
                </c:pt>
                <c:pt idx="137">
                  <c:v>3.23486328125E-3</c:v>
                </c:pt>
                <c:pt idx="138">
                  <c:v>2.50244140625E-3</c:v>
                </c:pt>
                <c:pt idx="139" formatCode="0.00E+00">
                  <c:v>2.0904541015625E-3</c:v>
                </c:pt>
                <c:pt idx="140" formatCode="0.00E+00">
                  <c:v>1.8768310546875E-3</c:v>
                </c:pt>
                <c:pt idx="141" formatCode="0.00E+00">
                  <c:v>1.5716552734375E-3</c:v>
                </c:pt>
                <c:pt idx="142">
                  <c:v>1.46484375E-3</c:v>
                </c:pt>
                <c:pt idx="143">
                  <c:v>1.28173828125E-3</c:v>
                </c:pt>
                <c:pt idx="144">
                  <c:v>1.312255859375E-3</c:v>
                </c:pt>
                <c:pt idx="145" formatCode="0.00E+00">
                  <c:v>1.1138916015625E-3</c:v>
                </c:pt>
                <c:pt idx="146" formatCode="0.00E+00">
                  <c:v>1.2359619140625E-3</c:v>
                </c:pt>
                <c:pt idx="147" formatCode="0.00E+00">
                  <c:v>9.307861328125E-4</c:v>
                </c:pt>
                <c:pt idx="148" formatCode="0.00E+00">
                  <c:v>7.62939453125E-5</c:v>
                </c:pt>
                <c:pt idx="149">
                  <c:v>7.62939453125E-4</c:v>
                </c:pt>
                <c:pt idx="150">
                  <c:v>1.007080078125E-3</c:v>
                </c:pt>
                <c:pt idx="151">
                  <c:v>-3.0517578125E-5</c:v>
                </c:pt>
                <c:pt idx="152">
                  <c:v>8.23974609375E-4</c:v>
                </c:pt>
                <c:pt idx="153" formatCode="0.00E+00">
                  <c:v>6.256103515625E-4</c:v>
                </c:pt>
                <c:pt idx="154" formatCode="0.00E+00">
                  <c:v>7.781982421875E-4</c:v>
                </c:pt>
                <c:pt idx="155">
                  <c:v>9.46044921875E-4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E8-492B-BA50-CFBF5E616F4C}"/>
            </c:ext>
          </c:extLst>
        </c:ser>
        <c:ser>
          <c:idx val="2"/>
          <c:order val="2"/>
          <c:tx>
            <c:strRef>
              <c:f>'Cl UV New'!$D$14</c:f>
              <c:strCache>
                <c:ptCount val="1"/>
                <c:pt idx="0">
                  <c:v>6Cl (5)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'Cl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'Cl UV New'!$D$15:$D$170</c:f>
              <c:numCache>
                <c:formatCode>General</c:formatCode>
                <c:ptCount val="156"/>
                <c:pt idx="0" formatCode="0.00E+00">
                  <c:v>6.13555908203125E-2</c:v>
                </c:pt>
                <c:pt idx="1">
                  <c:v>0.401809692382813</c:v>
                </c:pt>
                <c:pt idx="2">
                  <c:v>7.9315185546875E-2</c:v>
                </c:pt>
                <c:pt idx="3">
                  <c:v>0.66575622558593806</c:v>
                </c:pt>
                <c:pt idx="4">
                  <c:v>0.458999633789063</c:v>
                </c:pt>
                <c:pt idx="5">
                  <c:v>0.69798278808593806</c:v>
                </c:pt>
                <c:pt idx="6">
                  <c:v>0.861053466796875</c:v>
                </c:pt>
                <c:pt idx="7">
                  <c:v>0.64239501953125</c:v>
                </c:pt>
                <c:pt idx="8">
                  <c:v>0.837432861328125</c:v>
                </c:pt>
                <c:pt idx="9">
                  <c:v>0.5435791015625</c:v>
                </c:pt>
                <c:pt idx="10">
                  <c:v>0.548980712890625</c:v>
                </c:pt>
                <c:pt idx="11">
                  <c:v>0.406280517578125</c:v>
                </c:pt>
                <c:pt idx="12">
                  <c:v>0.396392822265625</c:v>
                </c:pt>
                <c:pt idx="13">
                  <c:v>0.30364990234375</c:v>
                </c:pt>
                <c:pt idx="14">
                  <c:v>0.301895141601563</c:v>
                </c:pt>
                <c:pt idx="15">
                  <c:v>0.258804321289063</c:v>
                </c:pt>
                <c:pt idx="16">
                  <c:v>0.283203125</c:v>
                </c:pt>
                <c:pt idx="17">
                  <c:v>0.266494750976563</c:v>
                </c:pt>
                <c:pt idx="18">
                  <c:v>0.294265747070313</c:v>
                </c:pt>
                <c:pt idx="19">
                  <c:v>0.28314208984375</c:v>
                </c:pt>
                <c:pt idx="20">
                  <c:v>0.296493530273438</c:v>
                </c:pt>
                <c:pt idx="21">
                  <c:v>0.277236938476563</c:v>
                </c:pt>
                <c:pt idx="22">
                  <c:v>0.290313720703125</c:v>
                </c:pt>
                <c:pt idx="23">
                  <c:v>0.290130615234375</c:v>
                </c:pt>
                <c:pt idx="24">
                  <c:v>0.315231323242188</c:v>
                </c:pt>
                <c:pt idx="25">
                  <c:v>0.325775146484375</c:v>
                </c:pt>
                <c:pt idx="26">
                  <c:v>0.363784790039063</c:v>
                </c:pt>
                <c:pt idx="27">
                  <c:v>0.37261962890625</c:v>
                </c:pt>
                <c:pt idx="28">
                  <c:v>0.416168212890625</c:v>
                </c:pt>
                <c:pt idx="29">
                  <c:v>0.421676635742188</c:v>
                </c:pt>
                <c:pt idx="30">
                  <c:v>0.459136962890625</c:v>
                </c:pt>
                <c:pt idx="31">
                  <c:v>0.43621826171875</c:v>
                </c:pt>
                <c:pt idx="32">
                  <c:v>0.446533203125</c:v>
                </c:pt>
                <c:pt idx="33">
                  <c:v>0.42388916015625</c:v>
                </c:pt>
                <c:pt idx="34">
                  <c:v>0.436935424804688</c:v>
                </c:pt>
                <c:pt idx="35">
                  <c:v>0.418716430664063</c:v>
                </c:pt>
                <c:pt idx="36">
                  <c:v>0.424636840820313</c:v>
                </c:pt>
                <c:pt idx="37">
                  <c:v>0.406234741210938</c:v>
                </c:pt>
                <c:pt idx="38">
                  <c:v>0.409927368164063</c:v>
                </c:pt>
                <c:pt idx="39">
                  <c:v>0.386154174804688</c:v>
                </c:pt>
                <c:pt idx="40">
                  <c:v>0.37701416015625</c:v>
                </c:pt>
                <c:pt idx="41">
                  <c:v>0.340667724609375</c:v>
                </c:pt>
                <c:pt idx="42">
                  <c:v>0.3310546875</c:v>
                </c:pt>
                <c:pt idx="43">
                  <c:v>0.301101684570313</c:v>
                </c:pt>
                <c:pt idx="44">
                  <c:v>0.313095092773438</c:v>
                </c:pt>
                <c:pt idx="45">
                  <c:v>0.287506103515625</c:v>
                </c:pt>
                <c:pt idx="46">
                  <c:v>0.289047241210938</c:v>
                </c:pt>
                <c:pt idx="47">
                  <c:v>0.263320922851563</c:v>
                </c:pt>
                <c:pt idx="48">
                  <c:v>0.27032470703125</c:v>
                </c:pt>
                <c:pt idx="49">
                  <c:v>0.248275756835938</c:v>
                </c:pt>
                <c:pt idx="50">
                  <c:v>0.262527465820313</c:v>
                </c:pt>
                <c:pt idx="51">
                  <c:v>0.263259887695313</c:v>
                </c:pt>
                <c:pt idx="52">
                  <c:v>0.28448486328125</c:v>
                </c:pt>
                <c:pt idx="53">
                  <c:v>0.295135498046875</c:v>
                </c:pt>
                <c:pt idx="54">
                  <c:v>0.326217651367188</c:v>
                </c:pt>
                <c:pt idx="55">
                  <c:v>0.344863891601563</c:v>
                </c:pt>
                <c:pt idx="56">
                  <c:v>0.379409790039063</c:v>
                </c:pt>
                <c:pt idx="57">
                  <c:v>0.396316528320313</c:v>
                </c:pt>
                <c:pt idx="58">
                  <c:v>0.441436767578125</c:v>
                </c:pt>
                <c:pt idx="59">
                  <c:v>0.471328735351563</c:v>
                </c:pt>
                <c:pt idx="60">
                  <c:v>0.531036376953125</c:v>
                </c:pt>
                <c:pt idx="61">
                  <c:v>0.5615234375</c:v>
                </c:pt>
                <c:pt idx="62">
                  <c:v>0.62554931640625</c:v>
                </c:pt>
                <c:pt idx="63">
                  <c:v>0.63041687011718806</c:v>
                </c:pt>
                <c:pt idx="64">
                  <c:v>0.66889953613281306</c:v>
                </c:pt>
                <c:pt idx="65">
                  <c:v>0.65364074707031306</c:v>
                </c:pt>
                <c:pt idx="66">
                  <c:v>0.69557189941406306</c:v>
                </c:pt>
                <c:pt idx="67">
                  <c:v>0.68165588378906306</c:v>
                </c:pt>
                <c:pt idx="68">
                  <c:v>0.735015869140625</c:v>
                </c:pt>
                <c:pt idx="69">
                  <c:v>0.7059326171875</c:v>
                </c:pt>
                <c:pt idx="70">
                  <c:v>0.73431396484375</c:v>
                </c:pt>
                <c:pt idx="71">
                  <c:v>0.66490173339843806</c:v>
                </c:pt>
                <c:pt idx="72">
                  <c:v>0.64952087402343806</c:v>
                </c:pt>
                <c:pt idx="73">
                  <c:v>0.56233215332031306</c:v>
                </c:pt>
                <c:pt idx="74">
                  <c:v>0.5301513671875</c:v>
                </c:pt>
                <c:pt idx="75">
                  <c:v>0.460906982421875</c:v>
                </c:pt>
                <c:pt idx="76">
                  <c:v>0.44219970703125</c:v>
                </c:pt>
                <c:pt idx="77">
                  <c:v>0.4027099609375</c:v>
                </c:pt>
                <c:pt idx="78">
                  <c:v>0.406082153320313</c:v>
                </c:pt>
                <c:pt idx="79">
                  <c:v>0.394256591796875</c:v>
                </c:pt>
                <c:pt idx="80">
                  <c:v>0.420150756835938</c:v>
                </c:pt>
                <c:pt idx="81">
                  <c:v>0.428619384765625</c:v>
                </c:pt>
                <c:pt idx="82">
                  <c:v>0.473648071289063</c:v>
                </c:pt>
                <c:pt idx="83">
                  <c:v>0.492965698242188</c:v>
                </c:pt>
                <c:pt idx="84">
                  <c:v>0.548095703125</c:v>
                </c:pt>
                <c:pt idx="85">
                  <c:v>0.562225341796875</c:v>
                </c:pt>
                <c:pt idx="86">
                  <c:v>0.61039733886718806</c:v>
                </c:pt>
                <c:pt idx="87">
                  <c:v>0.610260009765625</c:v>
                </c:pt>
                <c:pt idx="88">
                  <c:v>0.66419982910156306</c:v>
                </c:pt>
                <c:pt idx="89">
                  <c:v>0.65748596191406306</c:v>
                </c:pt>
                <c:pt idx="90">
                  <c:v>0.705413818359375</c:v>
                </c:pt>
                <c:pt idx="91">
                  <c:v>0.689849853515625</c:v>
                </c:pt>
                <c:pt idx="92">
                  <c:v>0.737457275390625</c:v>
                </c:pt>
                <c:pt idx="93">
                  <c:v>0.72129821777343806</c:v>
                </c:pt>
                <c:pt idx="94">
                  <c:v>0.76289367675781306</c:v>
                </c:pt>
                <c:pt idx="95">
                  <c:v>0.73072814941406306</c:v>
                </c:pt>
                <c:pt idx="96">
                  <c:v>0.747039794921875</c:v>
                </c:pt>
                <c:pt idx="97">
                  <c:v>0.700531005859375</c:v>
                </c:pt>
                <c:pt idx="98">
                  <c:v>0.70567321777343806</c:v>
                </c:pt>
                <c:pt idx="99">
                  <c:v>0.64219665527343806</c:v>
                </c:pt>
                <c:pt idx="100">
                  <c:v>0.61537170410156306</c:v>
                </c:pt>
                <c:pt idx="101">
                  <c:v>0.51518249511718806</c:v>
                </c:pt>
                <c:pt idx="102">
                  <c:v>0.448806762695313</c:v>
                </c:pt>
                <c:pt idx="103">
                  <c:v>0.363418579101563</c:v>
                </c:pt>
                <c:pt idx="104">
                  <c:v>0.320556640625</c:v>
                </c:pt>
                <c:pt idx="105">
                  <c:v>0.266677856445313</c:v>
                </c:pt>
                <c:pt idx="106">
                  <c:v>0.225738525390625</c:v>
                </c:pt>
                <c:pt idx="107">
                  <c:v>0.181854248046875</c:v>
                </c:pt>
                <c:pt idx="108">
                  <c:v>0.149826049804688</c:v>
                </c:pt>
                <c:pt idx="109">
                  <c:v>0.116363525390625</c:v>
                </c:pt>
                <c:pt idx="110">
                  <c:v>9.307861328125E-2</c:v>
                </c:pt>
                <c:pt idx="111">
                  <c:v>7.1136474609375E-2</c:v>
                </c:pt>
                <c:pt idx="112" formatCode="0.00E+00">
                  <c:v>5.68695068359375E-2</c:v>
                </c:pt>
                <c:pt idx="113" formatCode="0.00E+00">
                  <c:v>4.38690185546875E-2</c:v>
                </c:pt>
                <c:pt idx="114" formatCode="0.00E+00">
                  <c:v>3.51104736328125E-2</c:v>
                </c:pt>
                <c:pt idx="115">
                  <c:v>3.448486328125E-2</c:v>
                </c:pt>
                <c:pt idx="116">
                  <c:v>2.9541015625E-2</c:v>
                </c:pt>
                <c:pt idx="117" formatCode="0.00E+00">
                  <c:v>2.46429443359375E-2</c:v>
                </c:pt>
                <c:pt idx="118" formatCode="0.00E+00">
                  <c:v>2.14996337890625E-2</c:v>
                </c:pt>
                <c:pt idx="119" formatCode="0.00E+00">
                  <c:v>1.82647705078125E-2</c:v>
                </c:pt>
                <c:pt idx="120">
                  <c:v>1.1871337890625E-2</c:v>
                </c:pt>
                <c:pt idx="121" formatCode="0.00E+00">
                  <c:v>1.30767822265625E-2</c:v>
                </c:pt>
                <c:pt idx="122">
                  <c:v>1.1566162109375E-2</c:v>
                </c:pt>
                <c:pt idx="123">
                  <c:v>9.796142578125E-3</c:v>
                </c:pt>
                <c:pt idx="124">
                  <c:v>8.331298828125E-3</c:v>
                </c:pt>
                <c:pt idx="125" formatCode="0.00E+00">
                  <c:v>4.0740966796875E-3</c:v>
                </c:pt>
                <c:pt idx="126">
                  <c:v>6.011962890625E-3</c:v>
                </c:pt>
                <c:pt idx="127">
                  <c:v>4.8828125E-3</c:v>
                </c:pt>
                <c:pt idx="128">
                  <c:v>4.241943359375E-3</c:v>
                </c:pt>
                <c:pt idx="129" formatCode="0.00E+00">
                  <c:v>3.5858154296875E-3</c:v>
                </c:pt>
                <c:pt idx="130" formatCode="0.00E+00">
                  <c:v>3.0975341796875E-3</c:v>
                </c:pt>
                <c:pt idx="131" formatCode="0.00E+00">
                  <c:v>2.8839111328125E-3</c:v>
                </c:pt>
                <c:pt idx="132">
                  <c:v>2.685546875E-3</c:v>
                </c:pt>
                <c:pt idx="133">
                  <c:v>2.288818359375E-3</c:v>
                </c:pt>
                <c:pt idx="134" formatCode="0.00E+00">
                  <c:v>2.1820068359375E-3</c:v>
                </c:pt>
                <c:pt idx="135" formatCode="0.00E+00">
                  <c:v>1.8768310546875E-3</c:v>
                </c:pt>
                <c:pt idx="136" formatCode="0.00E+00">
                  <c:v>1.4495849609375E-3</c:v>
                </c:pt>
                <c:pt idx="137">
                  <c:v>1.708984375E-3</c:v>
                </c:pt>
                <c:pt idx="138">
                  <c:v>1.251220703125E-3</c:v>
                </c:pt>
                <c:pt idx="139">
                  <c:v>1.15966796875E-3</c:v>
                </c:pt>
                <c:pt idx="140" formatCode="0.00E+00">
                  <c:v>9.307861328125E-4</c:v>
                </c:pt>
                <c:pt idx="141">
                  <c:v>1.312255859375E-3</c:v>
                </c:pt>
                <c:pt idx="142" formatCode="0.00E+00">
                  <c:v>1.1749267578125E-3</c:v>
                </c:pt>
                <c:pt idx="143" formatCode="0.00E+00">
                  <c:v>1.0528564453125E-3</c:v>
                </c:pt>
                <c:pt idx="144" formatCode="0.00E+00">
                  <c:v>1.2054443359375E-3</c:v>
                </c:pt>
                <c:pt idx="145" formatCode="0.00E+00">
                  <c:v>1.1138916015625E-3</c:v>
                </c:pt>
                <c:pt idx="146" formatCode="0.00E+00">
                  <c:v>9.002685546875E-4</c:v>
                </c:pt>
                <c:pt idx="147" formatCode="0.00E+00">
                  <c:v>1.4190673828125E-3</c:v>
                </c:pt>
                <c:pt idx="148" formatCode="0.00E+00">
                  <c:v>3.1280517578125E-3</c:v>
                </c:pt>
                <c:pt idx="149">
                  <c:v>9.765625E-4</c:v>
                </c:pt>
                <c:pt idx="150">
                  <c:v>1.15966796875E-3</c:v>
                </c:pt>
                <c:pt idx="151">
                  <c:v>1.251220703125E-3</c:v>
                </c:pt>
                <c:pt idx="152" formatCode="0.00E+00">
                  <c:v>1.2054443359375E-3</c:v>
                </c:pt>
                <c:pt idx="153">
                  <c:v>1.251220703125E-3</c:v>
                </c:pt>
                <c:pt idx="154">
                  <c:v>1.3427734375E-3</c:v>
                </c:pt>
                <c:pt idx="155" formatCode="0.00E+00">
                  <c:v>1.1749267578125E-3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E8-492B-BA50-CFBF5E616F4C}"/>
            </c:ext>
          </c:extLst>
        </c:ser>
        <c:ser>
          <c:idx val="3"/>
          <c:order val="3"/>
          <c:tx>
            <c:strRef>
              <c:f>'Cl UV New'!$E$14</c:f>
              <c:strCache>
                <c:ptCount val="1"/>
                <c:pt idx="0">
                  <c:v>7Cl (6)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'Cl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'Cl UV New'!$E$15:$E$170</c:f>
              <c:numCache>
                <c:formatCode>General</c:formatCode>
                <c:ptCount val="156"/>
                <c:pt idx="0">
                  <c:v>0.169036865234375</c:v>
                </c:pt>
                <c:pt idx="1">
                  <c:v>0.737945556640625</c:v>
                </c:pt>
                <c:pt idx="2">
                  <c:v>0.851776123046875</c:v>
                </c:pt>
                <c:pt idx="3">
                  <c:v>1.1165466308593801</c:v>
                </c:pt>
                <c:pt idx="4">
                  <c:v>1.10845947265625</c:v>
                </c:pt>
                <c:pt idx="5">
                  <c:v>1.21844482421875</c:v>
                </c:pt>
                <c:pt idx="6">
                  <c:v>1.2544250488281301</c:v>
                </c:pt>
                <c:pt idx="7">
                  <c:v>1.2070465087890601</c:v>
                </c:pt>
                <c:pt idx="8">
                  <c:v>1.4716949462890601</c:v>
                </c:pt>
                <c:pt idx="9">
                  <c:v>1.0339508056640601</c:v>
                </c:pt>
                <c:pt idx="10">
                  <c:v>1.14697265625</c:v>
                </c:pt>
                <c:pt idx="11">
                  <c:v>0.83244323730468806</c:v>
                </c:pt>
                <c:pt idx="12">
                  <c:v>0.8702392578125</c:v>
                </c:pt>
                <c:pt idx="13">
                  <c:v>0.66017150878906306</c:v>
                </c:pt>
                <c:pt idx="14">
                  <c:v>0.680877685546875</c:v>
                </c:pt>
                <c:pt idx="15">
                  <c:v>0.55174255371093806</c:v>
                </c:pt>
                <c:pt idx="16">
                  <c:v>0.58416748046875</c:v>
                </c:pt>
                <c:pt idx="17">
                  <c:v>0.50776672363281306</c:v>
                </c:pt>
                <c:pt idx="18">
                  <c:v>0.52156066894531306</c:v>
                </c:pt>
                <c:pt idx="19">
                  <c:v>0.458999633789063</c:v>
                </c:pt>
                <c:pt idx="20">
                  <c:v>0.442535400390625</c:v>
                </c:pt>
                <c:pt idx="21">
                  <c:v>0.3980712890625</c:v>
                </c:pt>
                <c:pt idx="22">
                  <c:v>0.389144897460938</c:v>
                </c:pt>
                <c:pt idx="23">
                  <c:v>0.360946655273438</c:v>
                </c:pt>
                <c:pt idx="24">
                  <c:v>0.359832763671875</c:v>
                </c:pt>
                <c:pt idx="25">
                  <c:v>0.340927124023438</c:v>
                </c:pt>
                <c:pt idx="26">
                  <c:v>0.351959228515625</c:v>
                </c:pt>
                <c:pt idx="27">
                  <c:v>0.34332275390625</c:v>
                </c:pt>
                <c:pt idx="28">
                  <c:v>0.370513916015625</c:v>
                </c:pt>
                <c:pt idx="29">
                  <c:v>0.368667602539063</c:v>
                </c:pt>
                <c:pt idx="30">
                  <c:v>0.397247314453125</c:v>
                </c:pt>
                <c:pt idx="31">
                  <c:v>0.379287719726563</c:v>
                </c:pt>
                <c:pt idx="32">
                  <c:v>0.38824462890625</c:v>
                </c:pt>
                <c:pt idx="33">
                  <c:v>0.369659423828125</c:v>
                </c:pt>
                <c:pt idx="34">
                  <c:v>0.381973266601563</c:v>
                </c:pt>
                <c:pt idx="35">
                  <c:v>0.373077392578125</c:v>
                </c:pt>
                <c:pt idx="36">
                  <c:v>0.38568115234375</c:v>
                </c:pt>
                <c:pt idx="37">
                  <c:v>0.37359619140625</c:v>
                </c:pt>
                <c:pt idx="38">
                  <c:v>0.37554931640625</c:v>
                </c:pt>
                <c:pt idx="39">
                  <c:v>0.352737426757813</c:v>
                </c:pt>
                <c:pt idx="40">
                  <c:v>0.345733642578125</c:v>
                </c:pt>
                <c:pt idx="41">
                  <c:v>0.317962646484375</c:v>
                </c:pt>
                <c:pt idx="42">
                  <c:v>0.311126708984375</c:v>
                </c:pt>
                <c:pt idx="43">
                  <c:v>0.283172607421875</c:v>
                </c:pt>
                <c:pt idx="44">
                  <c:v>0.288131713867188</c:v>
                </c:pt>
                <c:pt idx="45">
                  <c:v>0.258773803710938</c:v>
                </c:pt>
                <c:pt idx="46">
                  <c:v>0.266128540039063</c:v>
                </c:pt>
                <c:pt idx="47">
                  <c:v>0.244186401367188</c:v>
                </c:pt>
                <c:pt idx="48">
                  <c:v>0.256439208984375</c:v>
                </c:pt>
                <c:pt idx="49">
                  <c:v>0.233139038085938</c:v>
                </c:pt>
                <c:pt idx="50">
                  <c:v>0.241241455078125</c:v>
                </c:pt>
                <c:pt idx="51">
                  <c:v>0.2353515625</c:v>
                </c:pt>
                <c:pt idx="52">
                  <c:v>0.249893188476563</c:v>
                </c:pt>
                <c:pt idx="53">
                  <c:v>0.253448486328125</c:v>
                </c:pt>
                <c:pt idx="54">
                  <c:v>0.272003173828125</c:v>
                </c:pt>
                <c:pt idx="55">
                  <c:v>0.2781982421875</c:v>
                </c:pt>
                <c:pt idx="56">
                  <c:v>0.298171997070313</c:v>
                </c:pt>
                <c:pt idx="57">
                  <c:v>0.306427001953125</c:v>
                </c:pt>
                <c:pt idx="58">
                  <c:v>0.327377319335938</c:v>
                </c:pt>
                <c:pt idx="59">
                  <c:v>0.3424072265625</c:v>
                </c:pt>
                <c:pt idx="60">
                  <c:v>0.381317138671875</c:v>
                </c:pt>
                <c:pt idx="61">
                  <c:v>0.394195556640625</c:v>
                </c:pt>
                <c:pt idx="62">
                  <c:v>0.4222412109375</c:v>
                </c:pt>
                <c:pt idx="63">
                  <c:v>0.424148559570313</c:v>
                </c:pt>
                <c:pt idx="64">
                  <c:v>0.447128295898438</c:v>
                </c:pt>
                <c:pt idx="65">
                  <c:v>0.444915771484375</c:v>
                </c:pt>
                <c:pt idx="66">
                  <c:v>0.473464965820313</c:v>
                </c:pt>
                <c:pt idx="67">
                  <c:v>0.469482421875</c:v>
                </c:pt>
                <c:pt idx="68">
                  <c:v>0.4967041015625</c:v>
                </c:pt>
                <c:pt idx="69">
                  <c:v>0.475357055664063</c:v>
                </c:pt>
                <c:pt idx="70">
                  <c:v>0.479644775390625</c:v>
                </c:pt>
                <c:pt idx="71">
                  <c:v>0.432403564453125</c:v>
                </c:pt>
                <c:pt idx="72">
                  <c:v>0.410186767578125</c:v>
                </c:pt>
                <c:pt idx="73">
                  <c:v>0.3546142578125</c:v>
                </c:pt>
                <c:pt idx="74">
                  <c:v>0.328323364257813</c:v>
                </c:pt>
                <c:pt idx="75">
                  <c:v>0.287063598632813</c:v>
                </c:pt>
                <c:pt idx="76">
                  <c:v>0.275222778320313</c:v>
                </c:pt>
                <c:pt idx="77">
                  <c:v>0.255508422851563</c:v>
                </c:pt>
                <c:pt idx="78">
                  <c:v>0.260589599609375</c:v>
                </c:pt>
                <c:pt idx="79">
                  <c:v>0.256240844726563</c:v>
                </c:pt>
                <c:pt idx="80">
                  <c:v>0.275222778320313</c:v>
                </c:pt>
                <c:pt idx="81">
                  <c:v>0.2838134765625</c:v>
                </c:pt>
                <c:pt idx="82">
                  <c:v>0.314620971679688</c:v>
                </c:pt>
                <c:pt idx="83">
                  <c:v>0.330978393554688</c:v>
                </c:pt>
                <c:pt idx="84">
                  <c:v>0.371078491210938</c:v>
                </c:pt>
                <c:pt idx="85">
                  <c:v>0.392333984375</c:v>
                </c:pt>
                <c:pt idx="86">
                  <c:v>0.435791015625</c:v>
                </c:pt>
                <c:pt idx="87">
                  <c:v>0.447372436523438</c:v>
                </c:pt>
                <c:pt idx="88">
                  <c:v>0.48779296875</c:v>
                </c:pt>
                <c:pt idx="89">
                  <c:v>0.495223999023438</c:v>
                </c:pt>
                <c:pt idx="90">
                  <c:v>0.537078857421875</c:v>
                </c:pt>
                <c:pt idx="91">
                  <c:v>0.53520202636718806</c:v>
                </c:pt>
                <c:pt idx="92">
                  <c:v>0.56816101074218806</c:v>
                </c:pt>
                <c:pt idx="93">
                  <c:v>0.55876159667968806</c:v>
                </c:pt>
                <c:pt idx="94">
                  <c:v>0.59425354003906306</c:v>
                </c:pt>
                <c:pt idx="95">
                  <c:v>0.59022521972656306</c:v>
                </c:pt>
                <c:pt idx="96">
                  <c:v>0.62193298339843806</c:v>
                </c:pt>
                <c:pt idx="97">
                  <c:v>0.6033935546875</c:v>
                </c:pt>
                <c:pt idx="98">
                  <c:v>0.62413024902343806</c:v>
                </c:pt>
                <c:pt idx="99">
                  <c:v>0.60462951660156306</c:v>
                </c:pt>
                <c:pt idx="100">
                  <c:v>0.61671447753906306</c:v>
                </c:pt>
                <c:pt idx="101">
                  <c:v>0.56590270996093806</c:v>
                </c:pt>
                <c:pt idx="102">
                  <c:v>0.517486572265625</c:v>
                </c:pt>
                <c:pt idx="103">
                  <c:v>0.435348510742188</c:v>
                </c:pt>
                <c:pt idx="104">
                  <c:v>0.365142822265625</c:v>
                </c:pt>
                <c:pt idx="105">
                  <c:v>0.314804077148438</c:v>
                </c:pt>
                <c:pt idx="106">
                  <c:v>0.277313232421875</c:v>
                </c:pt>
                <c:pt idx="107">
                  <c:v>0.219711303710938</c:v>
                </c:pt>
                <c:pt idx="108">
                  <c:v>0.180709838867188</c:v>
                </c:pt>
                <c:pt idx="109">
                  <c:v>0.144912719726563</c:v>
                </c:pt>
                <c:pt idx="110">
                  <c:v>0.114837646484375</c:v>
                </c:pt>
                <c:pt idx="111">
                  <c:v>8.0352783203125E-2</c:v>
                </c:pt>
                <c:pt idx="112">
                  <c:v>6.2744140625E-2</c:v>
                </c:pt>
                <c:pt idx="113" formatCode="0.00E+00">
                  <c:v>4.70733642578125E-2</c:v>
                </c:pt>
                <c:pt idx="114" formatCode="0.00E+00">
                  <c:v>3.71246337890625E-2</c:v>
                </c:pt>
                <c:pt idx="115" formatCode="0.00E+00">
                  <c:v>3.55377197265625E-2</c:v>
                </c:pt>
                <c:pt idx="116" formatCode="0.00E+00">
                  <c:v>3.05328369140625E-2</c:v>
                </c:pt>
                <c:pt idx="117" formatCode="0.00E+00">
                  <c:v>2.55889892578125E-2</c:v>
                </c:pt>
                <c:pt idx="118">
                  <c:v>2.2369384765625E-2</c:v>
                </c:pt>
                <c:pt idx="119">
                  <c:v>1.8890380859375E-2</c:v>
                </c:pt>
                <c:pt idx="120">
                  <c:v>1.62353515625E-2</c:v>
                </c:pt>
                <c:pt idx="121" formatCode="0.00E+00">
                  <c:v>1.41143798828125E-2</c:v>
                </c:pt>
                <c:pt idx="122" formatCode="0.00E+00">
                  <c:v>1.22222900390625E-2</c:v>
                </c:pt>
                <c:pt idx="123">
                  <c:v>1.031494140625E-2</c:v>
                </c:pt>
                <c:pt idx="124" formatCode="0.00E+00">
                  <c:v>9.1705322265625E-3</c:v>
                </c:pt>
                <c:pt idx="125" formatCode="0.00E+00">
                  <c:v>7.9803466796875E-3</c:v>
                </c:pt>
                <c:pt idx="126" formatCode="0.00E+00">
                  <c:v>6.8817138671875E-3</c:v>
                </c:pt>
                <c:pt idx="127" formatCode="0.00E+00">
                  <c:v>5.9967041015625E-3</c:v>
                </c:pt>
                <c:pt idx="128" formatCode="0.00E+00">
                  <c:v>5.2947998046875E-3</c:v>
                </c:pt>
                <c:pt idx="129" formatCode="0.00E+00">
                  <c:v>4.8980712890625E-3</c:v>
                </c:pt>
                <c:pt idx="130">
                  <c:v>4.33349609375E-3</c:v>
                </c:pt>
                <c:pt idx="131">
                  <c:v>4.0283203125E-3</c:v>
                </c:pt>
                <c:pt idx="132" formatCode="0.00E+00">
                  <c:v>3.6773681640625E-3</c:v>
                </c:pt>
                <c:pt idx="133" formatCode="0.00E+00">
                  <c:v>3.4637451171875E-3</c:v>
                </c:pt>
                <c:pt idx="134">
                  <c:v>3.173828125E-3</c:v>
                </c:pt>
                <c:pt idx="135" formatCode="0.00E+00">
                  <c:v>3.0364990234375E-3</c:v>
                </c:pt>
                <c:pt idx="136" formatCode="0.00E+00">
                  <c:v>2.8228759765625E-3</c:v>
                </c:pt>
                <c:pt idx="137">
                  <c:v>2.716064453125E-3</c:v>
                </c:pt>
                <c:pt idx="138">
                  <c:v>2.44140625E-4</c:v>
                </c:pt>
                <c:pt idx="139" formatCode="0.00E+00">
                  <c:v>2.4261474609375E-3</c:v>
                </c:pt>
                <c:pt idx="140" formatCode="0.00E+00">
                  <c:v>2.6092529296875E-3</c:v>
                </c:pt>
                <c:pt idx="141" formatCode="0.00E+00">
                  <c:v>2.5482177734375E-3</c:v>
                </c:pt>
                <c:pt idx="142">
                  <c:v>2.288818359375E-3</c:v>
                </c:pt>
                <c:pt idx="143">
                  <c:v>2.3193359375E-3</c:v>
                </c:pt>
                <c:pt idx="144" formatCode="0.00E+00">
                  <c:v>2.2735595703125E-3</c:v>
                </c:pt>
                <c:pt idx="145" formatCode="0.00E+00">
                  <c:v>2.1514892578125E-3</c:v>
                </c:pt>
                <c:pt idx="146" formatCode="0.00E+00">
                  <c:v>2.1209716796875E-3</c:v>
                </c:pt>
                <c:pt idx="147" formatCode="0.00E+00">
                  <c:v>1.8768310546875E-3</c:v>
                </c:pt>
                <c:pt idx="148">
                  <c:v>1.64794921875E-3</c:v>
                </c:pt>
                <c:pt idx="149">
                  <c:v>2.105712890625E-3</c:v>
                </c:pt>
                <c:pt idx="150" formatCode="0.00E+00">
                  <c:v>1.8157958984375E-3</c:v>
                </c:pt>
                <c:pt idx="151">
                  <c:v>1.922607421875E-3</c:v>
                </c:pt>
                <c:pt idx="152">
                  <c:v>1.861572265625E-3</c:v>
                </c:pt>
                <c:pt idx="153">
                  <c:v>1.739501953125E-3</c:v>
                </c:pt>
                <c:pt idx="154" formatCode="0.00E+00">
                  <c:v>1.9073486328125E-3</c:v>
                </c:pt>
                <c:pt idx="155">
                  <c:v>1.89208984375E-3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E8-492B-BA50-CFBF5E61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16808"/>
        <c:axId val="459640488"/>
      </c:scatterChart>
      <c:valAx>
        <c:axId val="456616808"/>
        <c:scaling>
          <c:orientation val="minMax"/>
          <c:max val="450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0488"/>
        <c:crosses val="autoZero"/>
        <c:crossBetween val="midCat"/>
      </c:valAx>
      <c:valAx>
        <c:axId val="4596404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616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Absorbance Spectrum of Cl Substituted Aurones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19389275507375006"/>
          <c:y val="4.1219907303893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26184420796144E-2"/>
          <c:y val="0.16997720005076011"/>
          <c:w val="0.87798304594143584"/>
          <c:h val="0.592273809815747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'Cl UV New'!$B$14</c:f>
              <c:strCache>
                <c:ptCount val="1"/>
                <c:pt idx="0">
                  <c:v>4Cl (3)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'Cl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'Cl UV New'!$B$15:$B$270</c:f>
              <c:numCache>
                <c:formatCode>General</c:formatCode>
                <c:ptCount val="256"/>
                <c:pt idx="0">
                  <c:v>0.105667114257813</c:v>
                </c:pt>
                <c:pt idx="1">
                  <c:v>0.752838134765625</c:v>
                </c:pt>
                <c:pt idx="2">
                  <c:v>0.836578369140625</c:v>
                </c:pt>
                <c:pt idx="3">
                  <c:v>1.1039886474609399</c:v>
                </c:pt>
                <c:pt idx="4">
                  <c:v>1.1027374267578101</c:v>
                </c:pt>
                <c:pt idx="5">
                  <c:v>1.1175994873046899</c:v>
                </c:pt>
                <c:pt idx="6">
                  <c:v>1.3614044189453101</c:v>
                </c:pt>
                <c:pt idx="7">
                  <c:v>0.991668701171875</c:v>
                </c:pt>
                <c:pt idx="8">
                  <c:v>1.1530303955078101</c:v>
                </c:pt>
                <c:pt idx="9">
                  <c:v>0.80133056640625</c:v>
                </c:pt>
                <c:pt idx="10">
                  <c:v>0.803497314453125</c:v>
                </c:pt>
                <c:pt idx="11">
                  <c:v>0.62115478515625</c:v>
                </c:pt>
                <c:pt idx="12">
                  <c:v>0.606292724609375</c:v>
                </c:pt>
                <c:pt idx="13">
                  <c:v>0.483001708984375</c:v>
                </c:pt>
                <c:pt idx="14">
                  <c:v>0.483474731445313</c:v>
                </c:pt>
                <c:pt idx="15">
                  <c:v>0.412017822265625</c:v>
                </c:pt>
                <c:pt idx="16">
                  <c:v>0.43212890625</c:v>
                </c:pt>
                <c:pt idx="17">
                  <c:v>0.39093017578125</c:v>
                </c:pt>
                <c:pt idx="18">
                  <c:v>0.40863037109375</c:v>
                </c:pt>
                <c:pt idx="19">
                  <c:v>0.3704833984375</c:v>
                </c:pt>
                <c:pt idx="20">
                  <c:v>0.377029418945313</c:v>
                </c:pt>
                <c:pt idx="21">
                  <c:v>0.35333251953125</c:v>
                </c:pt>
                <c:pt idx="22">
                  <c:v>0.354690551757813</c:v>
                </c:pt>
                <c:pt idx="23">
                  <c:v>0.341400146484375</c:v>
                </c:pt>
                <c:pt idx="24">
                  <c:v>0.354537963867188</c:v>
                </c:pt>
                <c:pt idx="25">
                  <c:v>0.349212646484375</c:v>
                </c:pt>
                <c:pt idx="26">
                  <c:v>0.369461059570313</c:v>
                </c:pt>
                <c:pt idx="27">
                  <c:v>0.366500854492188</c:v>
                </c:pt>
                <c:pt idx="28">
                  <c:v>0.402587890625</c:v>
                </c:pt>
                <c:pt idx="29">
                  <c:v>0.409896850585938</c:v>
                </c:pt>
                <c:pt idx="30">
                  <c:v>0.451446533203125</c:v>
                </c:pt>
                <c:pt idx="31">
                  <c:v>0.445709228515625</c:v>
                </c:pt>
                <c:pt idx="32">
                  <c:v>0.478439331054688</c:v>
                </c:pt>
                <c:pt idx="33">
                  <c:v>0.467819213867188</c:v>
                </c:pt>
                <c:pt idx="34">
                  <c:v>0.481948852539063</c:v>
                </c:pt>
                <c:pt idx="35">
                  <c:v>0.4580078125</c:v>
                </c:pt>
                <c:pt idx="36">
                  <c:v>0.464309692382813</c:v>
                </c:pt>
                <c:pt idx="37">
                  <c:v>0.444351196289063</c:v>
                </c:pt>
                <c:pt idx="38">
                  <c:v>0.447494506835938</c:v>
                </c:pt>
                <c:pt idx="39">
                  <c:v>0.42071533203125</c:v>
                </c:pt>
                <c:pt idx="40">
                  <c:v>0.414031982421875</c:v>
                </c:pt>
                <c:pt idx="41">
                  <c:v>0.378753662109375</c:v>
                </c:pt>
                <c:pt idx="42">
                  <c:v>0.367584228515625</c:v>
                </c:pt>
                <c:pt idx="43">
                  <c:v>0.330307006835938</c:v>
                </c:pt>
                <c:pt idx="44">
                  <c:v>0.318771362304688</c:v>
                </c:pt>
                <c:pt idx="45">
                  <c:v>0.28521728515625</c:v>
                </c:pt>
                <c:pt idx="46">
                  <c:v>0.287399291992188</c:v>
                </c:pt>
                <c:pt idx="47">
                  <c:v>0.253631591796875</c:v>
                </c:pt>
                <c:pt idx="48">
                  <c:v>0.254745483398438</c:v>
                </c:pt>
                <c:pt idx="49">
                  <c:v>0.242263793945313</c:v>
                </c:pt>
                <c:pt idx="50">
                  <c:v>0.251846313476563</c:v>
                </c:pt>
                <c:pt idx="51">
                  <c:v>0.248687744140625</c:v>
                </c:pt>
                <c:pt idx="52">
                  <c:v>0.2647705078125</c:v>
                </c:pt>
                <c:pt idx="53">
                  <c:v>0.270233154296875</c:v>
                </c:pt>
                <c:pt idx="54">
                  <c:v>0.292007446289063</c:v>
                </c:pt>
                <c:pt idx="55">
                  <c:v>0.3023681640625</c:v>
                </c:pt>
                <c:pt idx="56">
                  <c:v>0.32086181640625</c:v>
                </c:pt>
                <c:pt idx="57">
                  <c:v>0.333221435546875</c:v>
                </c:pt>
                <c:pt idx="58">
                  <c:v>0.361129760742188</c:v>
                </c:pt>
                <c:pt idx="59">
                  <c:v>0.375762939453125</c:v>
                </c:pt>
                <c:pt idx="60">
                  <c:v>0.408096313476563</c:v>
                </c:pt>
                <c:pt idx="61">
                  <c:v>0.422119140625</c:v>
                </c:pt>
                <c:pt idx="62">
                  <c:v>0.463653564453125</c:v>
                </c:pt>
                <c:pt idx="63">
                  <c:v>0.4725341796875</c:v>
                </c:pt>
                <c:pt idx="64">
                  <c:v>0.50396728515625</c:v>
                </c:pt>
                <c:pt idx="65">
                  <c:v>0.499664306640625</c:v>
                </c:pt>
                <c:pt idx="66">
                  <c:v>0.52549743652343806</c:v>
                </c:pt>
                <c:pt idx="67">
                  <c:v>0.51161193847656306</c:v>
                </c:pt>
                <c:pt idx="68">
                  <c:v>0.53330993652343806</c:v>
                </c:pt>
                <c:pt idx="69">
                  <c:v>0.5096435546875</c:v>
                </c:pt>
                <c:pt idx="70">
                  <c:v>0.5213623046875</c:v>
                </c:pt>
                <c:pt idx="71">
                  <c:v>0.4814453125</c:v>
                </c:pt>
                <c:pt idx="72">
                  <c:v>0.467559814453125</c:v>
                </c:pt>
                <c:pt idx="73">
                  <c:v>0.406997680664063</c:v>
                </c:pt>
                <c:pt idx="74">
                  <c:v>0.368698120117188</c:v>
                </c:pt>
                <c:pt idx="75">
                  <c:v>0.304214477539063</c:v>
                </c:pt>
                <c:pt idx="76">
                  <c:v>0.266326904296875</c:v>
                </c:pt>
                <c:pt idx="77">
                  <c:v>0.223419189453125</c:v>
                </c:pt>
                <c:pt idx="78">
                  <c:v>0.207839965820313</c:v>
                </c:pt>
                <c:pt idx="79">
                  <c:v>0.19268798828125</c:v>
                </c:pt>
                <c:pt idx="80">
                  <c:v>0.1981201171875</c:v>
                </c:pt>
                <c:pt idx="81">
                  <c:v>0.2017822265625</c:v>
                </c:pt>
                <c:pt idx="82">
                  <c:v>0.2218017578125</c:v>
                </c:pt>
                <c:pt idx="83">
                  <c:v>0.23529052734375</c:v>
                </c:pt>
                <c:pt idx="84">
                  <c:v>0.263153076171875</c:v>
                </c:pt>
                <c:pt idx="85">
                  <c:v>0.280075073242188</c:v>
                </c:pt>
                <c:pt idx="86">
                  <c:v>0.312484741210938</c:v>
                </c:pt>
                <c:pt idx="87">
                  <c:v>0.327468872070313</c:v>
                </c:pt>
                <c:pt idx="88">
                  <c:v>0.361297607421875</c:v>
                </c:pt>
                <c:pt idx="89">
                  <c:v>0.3734130859375</c:v>
                </c:pt>
                <c:pt idx="90">
                  <c:v>0.407562255859375</c:v>
                </c:pt>
                <c:pt idx="91">
                  <c:v>0.420150756835938</c:v>
                </c:pt>
                <c:pt idx="92">
                  <c:v>0.45684814453125</c:v>
                </c:pt>
                <c:pt idx="93">
                  <c:v>0.4635009765625</c:v>
                </c:pt>
                <c:pt idx="94">
                  <c:v>0.49468994140625</c:v>
                </c:pt>
                <c:pt idx="95">
                  <c:v>0.495819091796875</c:v>
                </c:pt>
                <c:pt idx="96">
                  <c:v>0.52569580078125</c:v>
                </c:pt>
                <c:pt idx="97">
                  <c:v>0.52403259277343806</c:v>
                </c:pt>
                <c:pt idx="98">
                  <c:v>0.550506591796875</c:v>
                </c:pt>
                <c:pt idx="99">
                  <c:v>0.5333251953125</c:v>
                </c:pt>
                <c:pt idx="100">
                  <c:v>0.55720520019531306</c:v>
                </c:pt>
                <c:pt idx="101">
                  <c:v>0.53636169433593806</c:v>
                </c:pt>
                <c:pt idx="102">
                  <c:v>0.54522705078125</c:v>
                </c:pt>
                <c:pt idx="103">
                  <c:v>0.51002502441406306</c:v>
                </c:pt>
                <c:pt idx="104">
                  <c:v>0.487594604492188</c:v>
                </c:pt>
                <c:pt idx="105">
                  <c:v>0.437652587890625</c:v>
                </c:pt>
                <c:pt idx="106">
                  <c:v>0.408538818359375</c:v>
                </c:pt>
                <c:pt idx="107">
                  <c:v>0.366653442382813</c:v>
                </c:pt>
                <c:pt idx="108">
                  <c:v>0.349853515625</c:v>
                </c:pt>
                <c:pt idx="109">
                  <c:v>0.317581176757813</c:v>
                </c:pt>
                <c:pt idx="110">
                  <c:v>0.303115844726563</c:v>
                </c:pt>
                <c:pt idx="111">
                  <c:v>0.2811279296875</c:v>
                </c:pt>
                <c:pt idx="112">
                  <c:v>0.256988525390625</c:v>
                </c:pt>
                <c:pt idx="113">
                  <c:v>0.22015380859375</c:v>
                </c:pt>
                <c:pt idx="114">
                  <c:v>0.191696166992188</c:v>
                </c:pt>
                <c:pt idx="115">
                  <c:v>0.159042358398438</c:v>
                </c:pt>
                <c:pt idx="116">
                  <c:v>0.143325805664063</c:v>
                </c:pt>
                <c:pt idx="117">
                  <c:v>0.121414184570313</c:v>
                </c:pt>
                <c:pt idx="118">
                  <c:v>9.8114013671875E-2</c:v>
                </c:pt>
                <c:pt idx="119" formatCode="0.00E+00">
                  <c:v>8.78753662109375E-2</c:v>
                </c:pt>
                <c:pt idx="120">
                  <c:v>7.12890625E-2</c:v>
                </c:pt>
                <c:pt idx="121" formatCode="0.00E+00">
                  <c:v>6.45599365234375E-2</c:v>
                </c:pt>
                <c:pt idx="122" formatCode="0.00E+00">
                  <c:v>5.53741455078125E-2</c:v>
                </c:pt>
                <c:pt idx="123" formatCode="0.00E+00">
                  <c:v>4.61578369140625E-2</c:v>
                </c:pt>
                <c:pt idx="124">
                  <c:v>3.9154052734375E-2</c:v>
                </c:pt>
                <c:pt idx="125">
                  <c:v>2.7740478515625E-2</c:v>
                </c:pt>
                <c:pt idx="126" formatCode="0.00E+00">
                  <c:v>2.68402099609375E-2</c:v>
                </c:pt>
                <c:pt idx="127">
                  <c:v>2.1881103515625E-2</c:v>
                </c:pt>
                <c:pt idx="128">
                  <c:v>1.776123046875E-2</c:v>
                </c:pt>
                <c:pt idx="129" formatCode="0.00E+00">
                  <c:v>1.42669677734375E-2</c:v>
                </c:pt>
                <c:pt idx="130">
                  <c:v>1.1383056640625E-2</c:v>
                </c:pt>
                <c:pt idx="131">
                  <c:v>8.7890625E-3</c:v>
                </c:pt>
                <c:pt idx="132">
                  <c:v>6.988525390625E-3</c:v>
                </c:pt>
                <c:pt idx="133" formatCode="0.00E+00">
                  <c:v>5.4168701171875E-3</c:v>
                </c:pt>
                <c:pt idx="134">
                  <c:v>4.302978515625E-3</c:v>
                </c:pt>
                <c:pt idx="135" formatCode="0.00E+00">
                  <c:v>3.2501220703125E-3</c:v>
                </c:pt>
                <c:pt idx="136" formatCode="0.00E+00">
                  <c:v>2.6702880859375E-3</c:v>
                </c:pt>
                <c:pt idx="137">
                  <c:v>2.01416015625E-3</c:v>
                </c:pt>
                <c:pt idx="138" formatCode="0.00E+00">
                  <c:v>1.6937255859375E-3</c:v>
                </c:pt>
                <c:pt idx="139">
                  <c:v>1.3427734375E-3</c:v>
                </c:pt>
                <c:pt idx="140" formatCode="0.00E+00">
                  <c:v>1.2054443359375E-3</c:v>
                </c:pt>
                <c:pt idx="141">
                  <c:v>9.46044921875E-4</c:v>
                </c:pt>
                <c:pt idx="142" formatCode="0.00E+00">
                  <c:v>7.781982421875E-4</c:v>
                </c:pt>
                <c:pt idx="143">
                  <c:v>6.7138671875E-4</c:v>
                </c:pt>
                <c:pt idx="144">
                  <c:v>6.7138671875E-4</c:v>
                </c:pt>
                <c:pt idx="145" formatCode="0.00E+00">
                  <c:v>5.645751953125E-4</c:v>
                </c:pt>
                <c:pt idx="146" formatCode="0.00E+00">
                  <c:v>6.256103515625E-4</c:v>
                </c:pt>
                <c:pt idx="147" formatCode="0.00E+00">
                  <c:v>3.509521484375E-4</c:v>
                </c:pt>
                <c:pt idx="148">
                  <c:v>3.0517578125E-5</c:v>
                </c:pt>
                <c:pt idx="149">
                  <c:v>3.96728515625E-4</c:v>
                </c:pt>
                <c:pt idx="150" formatCode="0.00E+00">
                  <c:v>5.035400390625E-4</c:v>
                </c:pt>
                <c:pt idx="151">
                  <c:v>-1.8310546875E-4</c:v>
                </c:pt>
                <c:pt idx="152" formatCode="0.00E+00">
                  <c:v>4.119873046875E-4</c:v>
                </c:pt>
                <c:pt idx="153">
                  <c:v>4.8828125E-4</c:v>
                </c:pt>
                <c:pt idx="154" formatCode="0.00E+00">
                  <c:v>4.425048828125E-4</c:v>
                </c:pt>
                <c:pt idx="155" formatCode="0.00E+00">
                  <c:v>4.119873046875E-4</c:v>
                </c:pt>
                <c:pt idx="156">
                  <c:v>4.57763671875E-4</c:v>
                </c:pt>
                <c:pt idx="157" formatCode="0.00E+00">
                  <c:v>3.814697265625E-4</c:v>
                </c:pt>
                <c:pt idx="158" formatCode="0.00E+00">
                  <c:v>5.645751953125E-4</c:v>
                </c:pt>
                <c:pt idx="159">
                  <c:v>3.96728515625E-4</c:v>
                </c:pt>
                <c:pt idx="160">
                  <c:v>5.79833984375E-4</c:v>
                </c:pt>
                <c:pt idx="161" formatCode="0.00E+00">
                  <c:v>4.730224609375E-4</c:v>
                </c:pt>
                <c:pt idx="162" formatCode="0.00E+00">
                  <c:v>7.171630859375E-4</c:v>
                </c:pt>
                <c:pt idx="163" formatCode="0.00E+00">
                  <c:v>-1.52587890625E-5</c:v>
                </c:pt>
                <c:pt idx="164">
                  <c:v>9.1552734375E-5</c:v>
                </c:pt>
                <c:pt idx="165" formatCode="0.00E+00">
                  <c:v>9.002685546875E-4</c:v>
                </c:pt>
                <c:pt idx="166" formatCode="0.00E+00">
                  <c:v>5.645751953125E-4</c:v>
                </c:pt>
                <c:pt idx="167">
                  <c:v>6.7138671875E-4</c:v>
                </c:pt>
                <c:pt idx="168" formatCode="0.00E+00">
                  <c:v>5.645751953125E-4</c:v>
                </c:pt>
                <c:pt idx="169" formatCode="0.00E+00">
                  <c:v>5.340576171875E-4</c:v>
                </c:pt>
                <c:pt idx="170">
                  <c:v>5.4931640625E-4</c:v>
                </c:pt>
                <c:pt idx="171">
                  <c:v>6.103515625E-4</c:v>
                </c:pt>
                <c:pt idx="172">
                  <c:v>5.79833984375E-4</c:v>
                </c:pt>
                <c:pt idx="173" formatCode="0.00E+00">
                  <c:v>5.645751953125E-4</c:v>
                </c:pt>
                <c:pt idx="174">
                  <c:v>5.18798828125E-4</c:v>
                </c:pt>
                <c:pt idx="175" formatCode="0.00E+00">
                  <c:v>6.561279296875E-4</c:v>
                </c:pt>
                <c:pt idx="176" formatCode="0.00E+00">
                  <c:v>8.087158203125E-4</c:v>
                </c:pt>
                <c:pt idx="177" formatCode="0.00E+00">
                  <c:v>7.171630859375E-4</c:v>
                </c:pt>
                <c:pt idx="178">
                  <c:v>-2.13623046875E-4</c:v>
                </c:pt>
                <c:pt idx="179">
                  <c:v>3.96728515625E-4</c:v>
                </c:pt>
                <c:pt idx="180" formatCode="0.00E+00">
                  <c:v>3.814697265625E-4</c:v>
                </c:pt>
                <c:pt idx="181" formatCode="0.00E+00">
                  <c:v>5.340576171875E-4</c:v>
                </c:pt>
                <c:pt idx="182" formatCode="0.00E+00">
                  <c:v>4.425048828125E-4</c:v>
                </c:pt>
                <c:pt idx="183">
                  <c:v>3.96728515625E-4</c:v>
                </c:pt>
                <c:pt idx="184" formatCode="0.00E+00">
                  <c:v>3.814697265625E-4</c:v>
                </c:pt>
                <c:pt idx="185">
                  <c:v>4.57763671875E-4</c:v>
                </c:pt>
                <c:pt idx="186">
                  <c:v>5.18798828125E-4</c:v>
                </c:pt>
                <c:pt idx="187" formatCode="0.00E+00">
                  <c:v>2.899169921875E-4</c:v>
                </c:pt>
                <c:pt idx="188">
                  <c:v>3.96728515625E-4</c:v>
                </c:pt>
                <c:pt idx="189">
                  <c:v>3.662109375E-4</c:v>
                </c:pt>
                <c:pt idx="190">
                  <c:v>3.662109375E-4</c:v>
                </c:pt>
                <c:pt idx="191" formatCode="0.00E+00">
                  <c:v>1.373291015625E-4</c:v>
                </c:pt>
                <c:pt idx="192" formatCode="0.00E+00">
                  <c:v>-1.678466796875E-4</c:v>
                </c:pt>
                <c:pt idx="193" formatCode="0.00E+00">
                  <c:v>-5.035400390625E-4</c:v>
                </c:pt>
                <c:pt idx="194">
                  <c:v>-6.103515625E-4</c:v>
                </c:pt>
                <c:pt idx="195">
                  <c:v>-5.79833984375E-4</c:v>
                </c:pt>
                <c:pt idx="196">
                  <c:v>-3.662109375E-4</c:v>
                </c:pt>
                <c:pt idx="197" formatCode="0.00E+00">
                  <c:v>-4.425048828125E-4</c:v>
                </c:pt>
                <c:pt idx="198" formatCode="0.00E+00">
                  <c:v>-5.340576171875E-4</c:v>
                </c:pt>
                <c:pt idx="199">
                  <c:v>-9.1552734375E-5</c:v>
                </c:pt>
                <c:pt idx="200">
                  <c:v>3.0517578125E-4</c:v>
                </c:pt>
                <c:pt idx="201">
                  <c:v>3.0517578125E-4</c:v>
                </c:pt>
                <c:pt idx="202">
                  <c:v>3.0517578125E-4</c:v>
                </c:pt>
                <c:pt idx="203" formatCode="0.00E+00">
                  <c:v>2.288818359375E-4</c:v>
                </c:pt>
                <c:pt idx="204">
                  <c:v>3.0517578125E-4</c:v>
                </c:pt>
                <c:pt idx="205">
                  <c:v>3.35693359375E-4</c:v>
                </c:pt>
                <c:pt idx="206" formatCode="0.00E+00">
                  <c:v>2.288818359375E-4</c:v>
                </c:pt>
                <c:pt idx="207" formatCode="0.00E+00">
                  <c:v>2.288818359375E-4</c:v>
                </c:pt>
                <c:pt idx="208">
                  <c:v>4.8828125E-4</c:v>
                </c:pt>
                <c:pt idx="209" formatCode="0.00E+00">
                  <c:v>1.52587890625E-5</c:v>
                </c:pt>
                <c:pt idx="210">
                  <c:v>5.4931640625E-4</c:v>
                </c:pt>
                <c:pt idx="211" formatCode="0.00E+00">
                  <c:v>-1.52587890625E-5</c:v>
                </c:pt>
                <c:pt idx="212" formatCode="0.00E+00">
                  <c:v>6.866455078125E-4</c:v>
                </c:pt>
                <c:pt idx="213">
                  <c:v>-3.35693359375E-4</c:v>
                </c:pt>
                <c:pt idx="214" formatCode="0.00E+00">
                  <c:v>9.613037109375E-4</c:v>
                </c:pt>
                <c:pt idx="215">
                  <c:v>-3.0517578125E-4</c:v>
                </c:pt>
                <c:pt idx="216" formatCode="0.00E+00">
                  <c:v>7.171630859375E-4</c:v>
                </c:pt>
                <c:pt idx="217" formatCode="0.00E+00">
                  <c:v>-7.781982421875E-4</c:v>
                </c:pt>
                <c:pt idx="218" formatCode="0.00E+00">
                  <c:v>-1.678466796875E-4</c:v>
                </c:pt>
                <c:pt idx="219">
                  <c:v>1.0986328125E-3</c:v>
                </c:pt>
                <c:pt idx="220" formatCode="0.00E+00">
                  <c:v>1.2054443359375E-3</c:v>
                </c:pt>
                <c:pt idx="221" formatCode="0.00E+00">
                  <c:v>2.593994140625E-4</c:v>
                </c:pt>
                <c:pt idx="222" formatCode="0.00E+00">
                  <c:v>7.62939453125E-5</c:v>
                </c:pt>
                <c:pt idx="223" formatCode="0.00E+00">
                  <c:v>3.204345703125E-4</c:v>
                </c:pt>
                <c:pt idx="224">
                  <c:v>3.35693359375E-4</c:v>
                </c:pt>
                <c:pt idx="225">
                  <c:v>5.4931640625E-4</c:v>
                </c:pt>
                <c:pt idx="226" formatCode="0.00E+00">
                  <c:v>8.697509765625E-4</c:v>
                </c:pt>
                <c:pt idx="227" formatCode="0.00E+00">
                  <c:v>1.373291015625E-4</c:v>
                </c:pt>
                <c:pt idx="228">
                  <c:v>8.23974609375E-4</c:v>
                </c:pt>
                <c:pt idx="229">
                  <c:v>2.44140625E-4</c:v>
                </c:pt>
                <c:pt idx="230">
                  <c:v>6.103515625E-4</c:v>
                </c:pt>
                <c:pt idx="231" formatCode="0.00E+00">
                  <c:v>1.2664794921875E-3</c:v>
                </c:pt>
                <c:pt idx="232">
                  <c:v>9.1552734375E-5</c:v>
                </c:pt>
                <c:pt idx="233" formatCode="0.00E+00">
                  <c:v>5.6915283203125E-3</c:v>
                </c:pt>
                <c:pt idx="234" formatCode="0.00E+00">
                  <c:v>3.204345703125E-4</c:v>
                </c:pt>
                <c:pt idx="235">
                  <c:v>3.41796875E-3</c:v>
                </c:pt>
                <c:pt idx="236" formatCode="0.00E+00">
                  <c:v>-1.983642578125E-4</c:v>
                </c:pt>
                <c:pt idx="237">
                  <c:v>-1.220703125E-4</c:v>
                </c:pt>
                <c:pt idx="238">
                  <c:v>1.556396484375E-3</c:v>
                </c:pt>
                <c:pt idx="239" formatCode="0.00E+00">
                  <c:v>-1.678466796875E-4</c:v>
                </c:pt>
                <c:pt idx="240">
                  <c:v>5.79833984375E-4</c:v>
                </c:pt>
                <c:pt idx="241" formatCode="0.00E+00">
                  <c:v>7.62939453125E-5</c:v>
                </c:pt>
                <c:pt idx="242">
                  <c:v>8.23974609375E-4</c:v>
                </c:pt>
                <c:pt idx="243">
                  <c:v>4.8828125E-4</c:v>
                </c:pt>
                <c:pt idx="244" formatCode="0.00E+00">
                  <c:v>1.068115234375E-4</c:v>
                </c:pt>
                <c:pt idx="245">
                  <c:v>1.251220703125E-3</c:v>
                </c:pt>
                <c:pt idx="246" formatCode="0.00E+00">
                  <c:v>-1.2969970703125E-3</c:v>
                </c:pt>
                <c:pt idx="247" formatCode="0.00E+00">
                  <c:v>2.4261474609375E-3</c:v>
                </c:pt>
                <c:pt idx="248" formatCode="0.00E+00">
                  <c:v>-4.730224609375E-4</c:v>
                </c:pt>
                <c:pt idx="249" formatCode="0.00E+00">
                  <c:v>-2.0294189453125E-3</c:v>
                </c:pt>
                <c:pt idx="250" formatCode="0.00E+00">
                  <c:v>2.6702880859375E-3</c:v>
                </c:pt>
                <c:pt idx="251" formatCode="0.00E+00">
                  <c:v>2.2735595703125E-3</c:v>
                </c:pt>
                <c:pt idx="252">
                  <c:v>9.765625E-4</c:v>
                </c:pt>
                <c:pt idx="253" formatCode="0.00E+00">
                  <c:v>-1.6021728515625E-3</c:v>
                </c:pt>
                <c:pt idx="254">
                  <c:v>-3.021240234375E-3</c:v>
                </c:pt>
                <c:pt idx="255" formatCode="0.00E+00">
                  <c:v>-1.9989013671875E-3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A8-4677-A8FA-6C376AC36902}"/>
            </c:ext>
          </c:extLst>
        </c:ser>
        <c:ser>
          <c:idx val="1"/>
          <c:order val="1"/>
          <c:tx>
            <c:strRef>
              <c:f>'Cl UV New'!$C$14</c:f>
              <c:strCache>
                <c:ptCount val="1"/>
                <c:pt idx="0">
                  <c:v>5Cl (4)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'Cl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'Cl UV New'!$C$15:$C$270</c:f>
              <c:numCache>
                <c:formatCode>General</c:formatCode>
                <c:ptCount val="256"/>
                <c:pt idx="0">
                  <c:v>0.2266845703125</c:v>
                </c:pt>
                <c:pt idx="1">
                  <c:v>0.81996154785156306</c:v>
                </c:pt>
                <c:pt idx="2">
                  <c:v>0.904052734375</c:v>
                </c:pt>
                <c:pt idx="3">
                  <c:v>1.1371612548828101</c:v>
                </c:pt>
                <c:pt idx="4">
                  <c:v>1.0889739990234399</c:v>
                </c:pt>
                <c:pt idx="5">
                  <c:v>1.1935882568359399</c:v>
                </c:pt>
                <c:pt idx="6">
                  <c:v>1.3336639404296899</c:v>
                </c:pt>
                <c:pt idx="7">
                  <c:v>1.0771789550781301</c:v>
                </c:pt>
                <c:pt idx="8">
                  <c:v>1.3156585693359399</c:v>
                </c:pt>
                <c:pt idx="9">
                  <c:v>0.8724365234375</c:v>
                </c:pt>
                <c:pt idx="10">
                  <c:v>0.8912353515625</c:v>
                </c:pt>
                <c:pt idx="11">
                  <c:v>0.68730163574218806</c:v>
                </c:pt>
                <c:pt idx="12">
                  <c:v>0.70379638671875</c:v>
                </c:pt>
                <c:pt idx="13">
                  <c:v>0.5848388671875</c:v>
                </c:pt>
                <c:pt idx="14">
                  <c:v>0.636444091796875</c:v>
                </c:pt>
                <c:pt idx="15">
                  <c:v>0.55494689941406306</c:v>
                </c:pt>
                <c:pt idx="16">
                  <c:v>0.61921691894531306</c:v>
                </c:pt>
                <c:pt idx="17">
                  <c:v>0.57032775878906306</c:v>
                </c:pt>
                <c:pt idx="18">
                  <c:v>0.62989807128906306</c:v>
                </c:pt>
                <c:pt idx="19">
                  <c:v>0.58229064941406306</c:v>
                </c:pt>
                <c:pt idx="20">
                  <c:v>0.61181640625</c:v>
                </c:pt>
                <c:pt idx="21">
                  <c:v>0.56907653808593806</c:v>
                </c:pt>
                <c:pt idx="22">
                  <c:v>0.56575012207031306</c:v>
                </c:pt>
                <c:pt idx="23">
                  <c:v>0.5218505859375</c:v>
                </c:pt>
                <c:pt idx="24">
                  <c:v>0.52641296386718806</c:v>
                </c:pt>
                <c:pt idx="25">
                  <c:v>0.50215148925781306</c:v>
                </c:pt>
                <c:pt idx="26">
                  <c:v>0.53038024902343806</c:v>
                </c:pt>
                <c:pt idx="27">
                  <c:v>0.51878356933593806</c:v>
                </c:pt>
                <c:pt idx="28">
                  <c:v>0.5731201171875</c:v>
                </c:pt>
                <c:pt idx="29">
                  <c:v>0.57417297363281306</c:v>
                </c:pt>
                <c:pt idx="30">
                  <c:v>0.63832092285156306</c:v>
                </c:pt>
                <c:pt idx="31">
                  <c:v>0.62129211425781306</c:v>
                </c:pt>
                <c:pt idx="32">
                  <c:v>0.67106628417968806</c:v>
                </c:pt>
                <c:pt idx="33">
                  <c:v>0.64537048339843806</c:v>
                </c:pt>
                <c:pt idx="34">
                  <c:v>0.66569519042968806</c:v>
                </c:pt>
                <c:pt idx="35">
                  <c:v>0.614837646484375</c:v>
                </c:pt>
                <c:pt idx="36">
                  <c:v>0.60960388183593806</c:v>
                </c:pt>
                <c:pt idx="37">
                  <c:v>0.56207275390625</c:v>
                </c:pt>
                <c:pt idx="38">
                  <c:v>0.5511474609375</c:v>
                </c:pt>
                <c:pt idx="39">
                  <c:v>0.503082275390625</c:v>
                </c:pt>
                <c:pt idx="40">
                  <c:v>0.487579345703125</c:v>
                </c:pt>
                <c:pt idx="41">
                  <c:v>0.432785034179688</c:v>
                </c:pt>
                <c:pt idx="42">
                  <c:v>0.405166625976563</c:v>
                </c:pt>
                <c:pt idx="43">
                  <c:v>0.347366333007813</c:v>
                </c:pt>
                <c:pt idx="44">
                  <c:v>0.319961547851563</c:v>
                </c:pt>
                <c:pt idx="45">
                  <c:v>0.275299072265625</c:v>
                </c:pt>
                <c:pt idx="46">
                  <c:v>0.269454956054688</c:v>
                </c:pt>
                <c:pt idx="47">
                  <c:v>0.2294921875</c:v>
                </c:pt>
                <c:pt idx="48">
                  <c:v>0.222213745117188</c:v>
                </c:pt>
                <c:pt idx="49">
                  <c:v>0.204376220703125</c:v>
                </c:pt>
                <c:pt idx="50">
                  <c:v>0.206344604492188</c:v>
                </c:pt>
                <c:pt idx="51">
                  <c:v>0.200790405273438</c:v>
                </c:pt>
                <c:pt idx="52">
                  <c:v>0.213058471679688</c:v>
                </c:pt>
                <c:pt idx="53">
                  <c:v>0.219757080078125</c:v>
                </c:pt>
                <c:pt idx="54">
                  <c:v>0.24334716796875</c:v>
                </c:pt>
                <c:pt idx="55">
                  <c:v>0.274993896484375</c:v>
                </c:pt>
                <c:pt idx="56">
                  <c:v>0.29815673828125</c:v>
                </c:pt>
                <c:pt idx="57">
                  <c:v>0.327789306640625</c:v>
                </c:pt>
                <c:pt idx="58">
                  <c:v>0.356094360351563</c:v>
                </c:pt>
                <c:pt idx="59">
                  <c:v>0.384658813476563</c:v>
                </c:pt>
                <c:pt idx="60">
                  <c:v>0.432205200195313</c:v>
                </c:pt>
                <c:pt idx="61">
                  <c:v>0.46124267578125</c:v>
                </c:pt>
                <c:pt idx="62">
                  <c:v>0.52256774902343806</c:v>
                </c:pt>
                <c:pt idx="63">
                  <c:v>0.55006408691406306</c:v>
                </c:pt>
                <c:pt idx="64">
                  <c:v>0.61299133300781306</c:v>
                </c:pt>
                <c:pt idx="65">
                  <c:v>0.63328552246093806</c:v>
                </c:pt>
                <c:pt idx="66">
                  <c:v>0.7027587890625</c:v>
                </c:pt>
                <c:pt idx="67">
                  <c:v>0.70411682128906306</c:v>
                </c:pt>
                <c:pt idx="68">
                  <c:v>0.770904541015625</c:v>
                </c:pt>
                <c:pt idx="69">
                  <c:v>0.748321533203125</c:v>
                </c:pt>
                <c:pt idx="70">
                  <c:v>0.806243896484375</c:v>
                </c:pt>
                <c:pt idx="71">
                  <c:v>0.768890380859375</c:v>
                </c:pt>
                <c:pt idx="72">
                  <c:v>0.82331848144531306</c:v>
                </c:pt>
                <c:pt idx="73">
                  <c:v>0.775299072265625</c:v>
                </c:pt>
                <c:pt idx="74">
                  <c:v>0.81877136230468806</c:v>
                </c:pt>
                <c:pt idx="75">
                  <c:v>0.75065612792968806</c:v>
                </c:pt>
                <c:pt idx="76">
                  <c:v>0.75523376464843806</c:v>
                </c:pt>
                <c:pt idx="77">
                  <c:v>0.65989685058593806</c:v>
                </c:pt>
                <c:pt idx="78">
                  <c:v>0.6177978515625</c:v>
                </c:pt>
                <c:pt idx="79">
                  <c:v>0.513458251953125</c:v>
                </c:pt>
                <c:pt idx="80">
                  <c:v>0.454086303710938</c:v>
                </c:pt>
                <c:pt idx="81">
                  <c:v>0.3743896484375</c:v>
                </c:pt>
                <c:pt idx="82">
                  <c:v>0.334854125976563</c:v>
                </c:pt>
                <c:pt idx="83">
                  <c:v>0.293121337890625</c:v>
                </c:pt>
                <c:pt idx="84">
                  <c:v>0.28216552734375</c:v>
                </c:pt>
                <c:pt idx="85">
                  <c:v>0.26947021484375</c:v>
                </c:pt>
                <c:pt idx="86">
                  <c:v>0.279052734375</c:v>
                </c:pt>
                <c:pt idx="87">
                  <c:v>0.280776977539063</c:v>
                </c:pt>
                <c:pt idx="88">
                  <c:v>0.30120849609375</c:v>
                </c:pt>
                <c:pt idx="89">
                  <c:v>0.310028076171875</c:v>
                </c:pt>
                <c:pt idx="90">
                  <c:v>0.336135864257813</c:v>
                </c:pt>
                <c:pt idx="91">
                  <c:v>0.346633911132813</c:v>
                </c:pt>
                <c:pt idx="92">
                  <c:v>0.376419067382813</c:v>
                </c:pt>
                <c:pt idx="93">
                  <c:v>0.38238525390625</c:v>
                </c:pt>
                <c:pt idx="94">
                  <c:v>0.406524658203125</c:v>
                </c:pt>
                <c:pt idx="95">
                  <c:v>0.407791137695313</c:v>
                </c:pt>
                <c:pt idx="96">
                  <c:v>0.431289672851563</c:v>
                </c:pt>
                <c:pt idx="97">
                  <c:v>0.434173583984375</c:v>
                </c:pt>
                <c:pt idx="98">
                  <c:v>0.461517333984375</c:v>
                </c:pt>
                <c:pt idx="99">
                  <c:v>0.45745849609375</c:v>
                </c:pt>
                <c:pt idx="100">
                  <c:v>0.4893798828125</c:v>
                </c:pt>
                <c:pt idx="101">
                  <c:v>0.481353759765625</c:v>
                </c:pt>
                <c:pt idx="102">
                  <c:v>0.5008544921875</c:v>
                </c:pt>
                <c:pt idx="103">
                  <c:v>0.481369018554688</c:v>
                </c:pt>
                <c:pt idx="104">
                  <c:v>0.476974487304688</c:v>
                </c:pt>
                <c:pt idx="105">
                  <c:v>0.443222045898438</c:v>
                </c:pt>
                <c:pt idx="106">
                  <c:v>0.432907104492188</c:v>
                </c:pt>
                <c:pt idx="107">
                  <c:v>0.400741577148438</c:v>
                </c:pt>
                <c:pt idx="108">
                  <c:v>0.395950317382813</c:v>
                </c:pt>
                <c:pt idx="109">
                  <c:v>0.371475219726563</c:v>
                </c:pt>
                <c:pt idx="110">
                  <c:v>0.362655639648438</c:v>
                </c:pt>
                <c:pt idx="111">
                  <c:v>0.332916259765625</c:v>
                </c:pt>
                <c:pt idx="112">
                  <c:v>0.32666015625</c:v>
                </c:pt>
                <c:pt idx="113">
                  <c:v>0.288726806640625</c:v>
                </c:pt>
                <c:pt idx="114">
                  <c:v>0.260238647460938</c:v>
                </c:pt>
                <c:pt idx="115">
                  <c:v>0.2227783203125</c:v>
                </c:pt>
                <c:pt idx="116">
                  <c:v>0.197830200195313</c:v>
                </c:pt>
                <c:pt idx="117">
                  <c:v>0.17059326171875</c:v>
                </c:pt>
                <c:pt idx="118">
                  <c:v>0.14959716796875</c:v>
                </c:pt>
                <c:pt idx="119">
                  <c:v>0.126937866210938</c:v>
                </c:pt>
                <c:pt idx="120">
                  <c:v>0.110366821289063</c:v>
                </c:pt>
                <c:pt idx="121">
                  <c:v>9.7442626953125E-2</c:v>
                </c:pt>
                <c:pt idx="122" formatCode="0.00E+00">
                  <c:v>8.23516845703125E-2</c:v>
                </c:pt>
                <c:pt idx="123">
                  <c:v>6.7291259765625E-2</c:v>
                </c:pt>
                <c:pt idx="124" formatCode="0.00E+00">
                  <c:v>5.57403564453125E-2</c:v>
                </c:pt>
                <c:pt idx="125">
                  <c:v>4.0802001953125E-2</c:v>
                </c:pt>
                <c:pt idx="126" formatCode="0.00E+00">
                  <c:v>3.66058349609375E-2</c:v>
                </c:pt>
                <c:pt idx="127" formatCode="0.00E+00">
                  <c:v>2.93731689453125E-2</c:v>
                </c:pt>
                <c:pt idx="128" formatCode="0.00E+00">
                  <c:v>2.35137939453125E-2</c:v>
                </c:pt>
                <c:pt idx="129" formatCode="0.00E+00">
                  <c:v>1.85394287109375E-2</c:v>
                </c:pt>
                <c:pt idx="130" formatCode="0.00E+00">
                  <c:v>1.48773193359375E-2</c:v>
                </c:pt>
                <c:pt idx="131" formatCode="0.00E+00">
                  <c:v>1.15203857421875E-2</c:v>
                </c:pt>
                <c:pt idx="132">
                  <c:v>9.27734375E-3</c:v>
                </c:pt>
                <c:pt idx="133" formatCode="0.00E+00">
                  <c:v>7.2784423828125E-3</c:v>
                </c:pt>
                <c:pt idx="134">
                  <c:v>5.706787109375E-3</c:v>
                </c:pt>
                <c:pt idx="135" formatCode="0.00E+00">
                  <c:v>4.6844482421875E-3</c:v>
                </c:pt>
                <c:pt idx="136" formatCode="0.00E+00">
                  <c:v>3.5858154296875E-3</c:v>
                </c:pt>
                <c:pt idx="137">
                  <c:v>3.23486328125E-3</c:v>
                </c:pt>
                <c:pt idx="138">
                  <c:v>2.50244140625E-3</c:v>
                </c:pt>
                <c:pt idx="139" formatCode="0.00E+00">
                  <c:v>2.0904541015625E-3</c:v>
                </c:pt>
                <c:pt idx="140" formatCode="0.00E+00">
                  <c:v>1.8768310546875E-3</c:v>
                </c:pt>
                <c:pt idx="141" formatCode="0.00E+00">
                  <c:v>1.5716552734375E-3</c:v>
                </c:pt>
                <c:pt idx="142">
                  <c:v>1.46484375E-3</c:v>
                </c:pt>
                <c:pt idx="143">
                  <c:v>1.28173828125E-3</c:v>
                </c:pt>
                <c:pt idx="144">
                  <c:v>1.312255859375E-3</c:v>
                </c:pt>
                <c:pt idx="145" formatCode="0.00E+00">
                  <c:v>1.1138916015625E-3</c:v>
                </c:pt>
                <c:pt idx="146" formatCode="0.00E+00">
                  <c:v>1.2359619140625E-3</c:v>
                </c:pt>
                <c:pt idx="147" formatCode="0.00E+00">
                  <c:v>9.307861328125E-4</c:v>
                </c:pt>
                <c:pt idx="148" formatCode="0.00E+00">
                  <c:v>7.62939453125E-5</c:v>
                </c:pt>
                <c:pt idx="149">
                  <c:v>7.62939453125E-4</c:v>
                </c:pt>
                <c:pt idx="150">
                  <c:v>1.007080078125E-3</c:v>
                </c:pt>
                <c:pt idx="151">
                  <c:v>-3.0517578125E-5</c:v>
                </c:pt>
                <c:pt idx="152">
                  <c:v>8.23974609375E-4</c:v>
                </c:pt>
                <c:pt idx="153" formatCode="0.00E+00">
                  <c:v>6.256103515625E-4</c:v>
                </c:pt>
                <c:pt idx="154" formatCode="0.00E+00">
                  <c:v>7.781982421875E-4</c:v>
                </c:pt>
                <c:pt idx="155">
                  <c:v>9.46044921875E-4</c:v>
                </c:pt>
                <c:pt idx="156">
                  <c:v>9.765625E-4</c:v>
                </c:pt>
                <c:pt idx="157" formatCode="0.00E+00">
                  <c:v>9.002685546875E-4</c:v>
                </c:pt>
                <c:pt idx="158">
                  <c:v>7.62939453125E-4</c:v>
                </c:pt>
                <c:pt idx="159" formatCode="0.00E+00">
                  <c:v>1.0528564453125E-3</c:v>
                </c:pt>
                <c:pt idx="160" formatCode="0.00E+00">
                  <c:v>9.918212890625E-4</c:v>
                </c:pt>
                <c:pt idx="161" formatCode="0.00E+00">
                  <c:v>9.918212890625E-4</c:v>
                </c:pt>
                <c:pt idx="162">
                  <c:v>8.85009765625E-4</c:v>
                </c:pt>
                <c:pt idx="163" formatCode="0.00E+00">
                  <c:v>9.613037109375E-4</c:v>
                </c:pt>
                <c:pt idx="164" formatCode="0.00E+00">
                  <c:v>9.307861328125E-4</c:v>
                </c:pt>
                <c:pt idx="165">
                  <c:v>9.765625E-4</c:v>
                </c:pt>
                <c:pt idx="166" formatCode="0.00E+00">
                  <c:v>9.002685546875E-4</c:v>
                </c:pt>
                <c:pt idx="167">
                  <c:v>9.46044921875E-4</c:v>
                </c:pt>
                <c:pt idx="168">
                  <c:v>1.03759765625E-3</c:v>
                </c:pt>
                <c:pt idx="169">
                  <c:v>1.007080078125E-3</c:v>
                </c:pt>
                <c:pt idx="170" formatCode="0.00E+00">
                  <c:v>9.307861328125E-4</c:v>
                </c:pt>
                <c:pt idx="171">
                  <c:v>1.220703125E-3</c:v>
                </c:pt>
                <c:pt idx="172">
                  <c:v>9.46044921875E-4</c:v>
                </c:pt>
                <c:pt idx="173">
                  <c:v>8.85009765625E-4</c:v>
                </c:pt>
                <c:pt idx="174">
                  <c:v>1.03759765625E-3</c:v>
                </c:pt>
                <c:pt idx="175" formatCode="0.00E+00">
                  <c:v>8.392333984375E-4</c:v>
                </c:pt>
                <c:pt idx="176">
                  <c:v>1.007080078125E-3</c:v>
                </c:pt>
                <c:pt idx="177" formatCode="0.00E+00">
                  <c:v>9.002685546875E-4</c:v>
                </c:pt>
                <c:pt idx="178" formatCode="0.00E+00">
                  <c:v>8.392333984375E-4</c:v>
                </c:pt>
                <c:pt idx="179" formatCode="0.00E+00">
                  <c:v>6.561279296875E-4</c:v>
                </c:pt>
                <c:pt idx="180">
                  <c:v>6.7138671875E-4</c:v>
                </c:pt>
                <c:pt idx="181">
                  <c:v>7.32421875E-4</c:v>
                </c:pt>
                <c:pt idx="182">
                  <c:v>7.01904296875E-4</c:v>
                </c:pt>
                <c:pt idx="183">
                  <c:v>4.57763671875E-4</c:v>
                </c:pt>
                <c:pt idx="184">
                  <c:v>7.32421875E-4</c:v>
                </c:pt>
                <c:pt idx="185">
                  <c:v>7.9345703125E-4</c:v>
                </c:pt>
                <c:pt idx="186">
                  <c:v>6.103515625E-4</c:v>
                </c:pt>
                <c:pt idx="187">
                  <c:v>5.79833984375E-4</c:v>
                </c:pt>
                <c:pt idx="188" formatCode="0.00E+00">
                  <c:v>6.256103515625E-4</c:v>
                </c:pt>
                <c:pt idx="189">
                  <c:v>5.79833984375E-4</c:v>
                </c:pt>
                <c:pt idx="190" formatCode="0.00E+00">
                  <c:v>6.561279296875E-4</c:v>
                </c:pt>
                <c:pt idx="191">
                  <c:v>3.96728515625E-4</c:v>
                </c:pt>
                <c:pt idx="192" formatCode="0.00E+00">
                  <c:v>1.678466796875E-4</c:v>
                </c:pt>
                <c:pt idx="193" formatCode="0.00E+00">
                  <c:v>-3.509521484375E-4</c:v>
                </c:pt>
                <c:pt idx="194" formatCode="0.00E+00">
                  <c:v>-5.645751953125E-4</c:v>
                </c:pt>
                <c:pt idx="195">
                  <c:v>-6.7138671875E-4</c:v>
                </c:pt>
                <c:pt idx="196" formatCode="0.00E+00">
                  <c:v>-9.307861328125E-4</c:v>
                </c:pt>
                <c:pt idx="197">
                  <c:v>-5.18798828125E-4</c:v>
                </c:pt>
                <c:pt idx="198">
                  <c:v>0</c:v>
                </c:pt>
                <c:pt idx="199">
                  <c:v>-3.0517578125E-5</c:v>
                </c:pt>
                <c:pt idx="200">
                  <c:v>3.0517578125E-4</c:v>
                </c:pt>
                <c:pt idx="201" formatCode="0.00E+00">
                  <c:v>5.340576171875E-4</c:v>
                </c:pt>
                <c:pt idx="202" formatCode="0.00E+00">
                  <c:v>3.814697265625E-4</c:v>
                </c:pt>
                <c:pt idx="203">
                  <c:v>3.662109375E-4</c:v>
                </c:pt>
                <c:pt idx="204">
                  <c:v>-6.103515625E-5</c:v>
                </c:pt>
                <c:pt idx="205">
                  <c:v>3.0517578125E-4</c:v>
                </c:pt>
                <c:pt idx="206">
                  <c:v>3.662109375E-4</c:v>
                </c:pt>
                <c:pt idx="207">
                  <c:v>5.18798828125E-4</c:v>
                </c:pt>
                <c:pt idx="208" formatCode="0.00E+00">
                  <c:v>7.476806640625E-4</c:v>
                </c:pt>
                <c:pt idx="209" formatCode="0.00E+00">
                  <c:v>-2.899169921875E-4</c:v>
                </c:pt>
                <c:pt idx="210">
                  <c:v>3.0517578125E-4</c:v>
                </c:pt>
                <c:pt idx="211">
                  <c:v>2.13623046875E-4</c:v>
                </c:pt>
                <c:pt idx="212">
                  <c:v>3.662109375E-4</c:v>
                </c:pt>
                <c:pt idx="213" formatCode="0.00E+00">
                  <c:v>-1.52587890625E-5</c:v>
                </c:pt>
                <c:pt idx="214">
                  <c:v>4.2724609375E-4</c:v>
                </c:pt>
                <c:pt idx="215" formatCode="0.00E+00">
                  <c:v>1.373291015625E-4</c:v>
                </c:pt>
                <c:pt idx="216">
                  <c:v>4.8828125E-4</c:v>
                </c:pt>
                <c:pt idx="217" formatCode="0.00E+00">
                  <c:v>1.068115234375E-4</c:v>
                </c:pt>
                <c:pt idx="218" formatCode="0.00E+00">
                  <c:v>1.373291015625E-4</c:v>
                </c:pt>
                <c:pt idx="219" formatCode="0.00E+00">
                  <c:v>4.425048828125E-4</c:v>
                </c:pt>
                <c:pt idx="220" formatCode="0.00E+00">
                  <c:v>-4.57763671875E-5</c:v>
                </c:pt>
                <c:pt idx="221">
                  <c:v>4.2724609375E-4</c:v>
                </c:pt>
                <c:pt idx="222" formatCode="0.00E+00">
                  <c:v>1.983642578125E-4</c:v>
                </c:pt>
                <c:pt idx="223" formatCode="0.00E+00">
                  <c:v>2.593994140625E-4</c:v>
                </c:pt>
                <c:pt idx="224" formatCode="0.00E+00">
                  <c:v>4.119873046875E-4</c:v>
                </c:pt>
                <c:pt idx="225">
                  <c:v>4.8828125E-4</c:v>
                </c:pt>
                <c:pt idx="226">
                  <c:v>4.57763671875E-4</c:v>
                </c:pt>
                <c:pt idx="227" formatCode="0.00E+00">
                  <c:v>1.983642578125E-4</c:v>
                </c:pt>
                <c:pt idx="228" formatCode="0.00E+00">
                  <c:v>4.730224609375E-4</c:v>
                </c:pt>
                <c:pt idx="229" formatCode="0.00E+00">
                  <c:v>5.950927734375E-4</c:v>
                </c:pt>
                <c:pt idx="230" formatCode="0.00E+00">
                  <c:v>3.509521484375E-4</c:v>
                </c:pt>
                <c:pt idx="231" formatCode="0.00E+00">
                  <c:v>8.392333984375E-4</c:v>
                </c:pt>
                <c:pt idx="232">
                  <c:v>1.52587890625E-4</c:v>
                </c:pt>
                <c:pt idx="233" formatCode="0.00E+00">
                  <c:v>3.9520263671875E-3</c:v>
                </c:pt>
                <c:pt idx="234" formatCode="0.00E+00">
                  <c:v>2.593994140625E-4</c:v>
                </c:pt>
                <c:pt idx="235" formatCode="0.00E+00">
                  <c:v>1.5106201171875E-3</c:v>
                </c:pt>
                <c:pt idx="236">
                  <c:v>4.57763671875E-4</c:v>
                </c:pt>
                <c:pt idx="237" formatCode="0.00E+00">
                  <c:v>4.730224609375E-4</c:v>
                </c:pt>
                <c:pt idx="238">
                  <c:v>6.103515625E-4</c:v>
                </c:pt>
                <c:pt idx="239">
                  <c:v>4.2724609375E-4</c:v>
                </c:pt>
                <c:pt idx="240">
                  <c:v>6.7138671875E-4</c:v>
                </c:pt>
                <c:pt idx="241">
                  <c:v>9.1552734375E-5</c:v>
                </c:pt>
                <c:pt idx="242" formatCode="0.00E+00">
                  <c:v>3.509521484375E-4</c:v>
                </c:pt>
                <c:pt idx="243">
                  <c:v>3.0517578125E-4</c:v>
                </c:pt>
                <c:pt idx="244">
                  <c:v>3.662109375E-4</c:v>
                </c:pt>
                <c:pt idx="245">
                  <c:v>3.662109375E-4</c:v>
                </c:pt>
                <c:pt idx="246" formatCode="0.00E+00">
                  <c:v>4.57763671875E-5</c:v>
                </c:pt>
                <c:pt idx="247">
                  <c:v>8.544921875E-4</c:v>
                </c:pt>
                <c:pt idx="248">
                  <c:v>4.8828125E-4</c:v>
                </c:pt>
                <c:pt idx="249">
                  <c:v>-8.544921875E-4</c:v>
                </c:pt>
                <c:pt idx="250" formatCode="0.00E+00">
                  <c:v>4.730224609375E-4</c:v>
                </c:pt>
                <c:pt idx="251" formatCode="0.00E+00">
                  <c:v>1.3580322265625E-3</c:v>
                </c:pt>
                <c:pt idx="252" formatCode="0.00E+00">
                  <c:v>1.2359619140625E-3</c:v>
                </c:pt>
                <c:pt idx="253" formatCode="0.00E+00">
                  <c:v>1.983642578125E-4</c:v>
                </c:pt>
                <c:pt idx="254">
                  <c:v>-7.62939453125E-4</c:v>
                </c:pt>
                <c:pt idx="255" formatCode="0.00E+00">
                  <c:v>-9.002685546875E-4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A8-4677-A8FA-6C376AC36902}"/>
            </c:ext>
          </c:extLst>
        </c:ser>
        <c:ser>
          <c:idx val="2"/>
          <c:order val="2"/>
          <c:tx>
            <c:strRef>
              <c:f>'Cl UV New'!$D$14</c:f>
              <c:strCache>
                <c:ptCount val="1"/>
                <c:pt idx="0">
                  <c:v>6Cl (5)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'Cl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'Cl UV New'!$D$15:$D$270</c:f>
              <c:numCache>
                <c:formatCode>General</c:formatCode>
                <c:ptCount val="256"/>
                <c:pt idx="0" formatCode="0.00E+00">
                  <c:v>6.13555908203125E-2</c:v>
                </c:pt>
                <c:pt idx="1">
                  <c:v>0.401809692382813</c:v>
                </c:pt>
                <c:pt idx="2">
                  <c:v>7.9315185546875E-2</c:v>
                </c:pt>
                <c:pt idx="3">
                  <c:v>0.66575622558593806</c:v>
                </c:pt>
                <c:pt idx="4">
                  <c:v>0.458999633789063</c:v>
                </c:pt>
                <c:pt idx="5">
                  <c:v>0.69798278808593806</c:v>
                </c:pt>
                <c:pt idx="6">
                  <c:v>0.861053466796875</c:v>
                </c:pt>
                <c:pt idx="7">
                  <c:v>0.64239501953125</c:v>
                </c:pt>
                <c:pt idx="8">
                  <c:v>0.837432861328125</c:v>
                </c:pt>
                <c:pt idx="9">
                  <c:v>0.5435791015625</c:v>
                </c:pt>
                <c:pt idx="10">
                  <c:v>0.548980712890625</c:v>
                </c:pt>
                <c:pt idx="11">
                  <c:v>0.406280517578125</c:v>
                </c:pt>
                <c:pt idx="12">
                  <c:v>0.396392822265625</c:v>
                </c:pt>
                <c:pt idx="13">
                  <c:v>0.30364990234375</c:v>
                </c:pt>
                <c:pt idx="14">
                  <c:v>0.301895141601563</c:v>
                </c:pt>
                <c:pt idx="15">
                  <c:v>0.258804321289063</c:v>
                </c:pt>
                <c:pt idx="16">
                  <c:v>0.283203125</c:v>
                </c:pt>
                <c:pt idx="17">
                  <c:v>0.266494750976563</c:v>
                </c:pt>
                <c:pt idx="18">
                  <c:v>0.294265747070313</c:v>
                </c:pt>
                <c:pt idx="19">
                  <c:v>0.28314208984375</c:v>
                </c:pt>
                <c:pt idx="20">
                  <c:v>0.296493530273438</c:v>
                </c:pt>
                <c:pt idx="21">
                  <c:v>0.277236938476563</c:v>
                </c:pt>
                <c:pt idx="22">
                  <c:v>0.290313720703125</c:v>
                </c:pt>
                <c:pt idx="23">
                  <c:v>0.290130615234375</c:v>
                </c:pt>
                <c:pt idx="24">
                  <c:v>0.315231323242188</c:v>
                </c:pt>
                <c:pt idx="25">
                  <c:v>0.325775146484375</c:v>
                </c:pt>
                <c:pt idx="26">
                  <c:v>0.363784790039063</c:v>
                </c:pt>
                <c:pt idx="27">
                  <c:v>0.37261962890625</c:v>
                </c:pt>
                <c:pt idx="28">
                  <c:v>0.416168212890625</c:v>
                </c:pt>
                <c:pt idx="29">
                  <c:v>0.421676635742188</c:v>
                </c:pt>
                <c:pt idx="30">
                  <c:v>0.459136962890625</c:v>
                </c:pt>
                <c:pt idx="31">
                  <c:v>0.43621826171875</c:v>
                </c:pt>
                <c:pt idx="32">
                  <c:v>0.446533203125</c:v>
                </c:pt>
                <c:pt idx="33">
                  <c:v>0.42388916015625</c:v>
                </c:pt>
                <c:pt idx="34">
                  <c:v>0.436935424804688</c:v>
                </c:pt>
                <c:pt idx="35">
                  <c:v>0.418716430664063</c:v>
                </c:pt>
                <c:pt idx="36">
                  <c:v>0.424636840820313</c:v>
                </c:pt>
                <c:pt idx="37">
                  <c:v>0.406234741210938</c:v>
                </c:pt>
                <c:pt idx="38">
                  <c:v>0.409927368164063</c:v>
                </c:pt>
                <c:pt idx="39">
                  <c:v>0.386154174804688</c:v>
                </c:pt>
                <c:pt idx="40">
                  <c:v>0.37701416015625</c:v>
                </c:pt>
                <c:pt idx="41">
                  <c:v>0.340667724609375</c:v>
                </c:pt>
                <c:pt idx="42">
                  <c:v>0.3310546875</c:v>
                </c:pt>
                <c:pt idx="43">
                  <c:v>0.301101684570313</c:v>
                </c:pt>
                <c:pt idx="44">
                  <c:v>0.313095092773438</c:v>
                </c:pt>
                <c:pt idx="45">
                  <c:v>0.287506103515625</c:v>
                </c:pt>
                <c:pt idx="46">
                  <c:v>0.289047241210938</c:v>
                </c:pt>
                <c:pt idx="47">
                  <c:v>0.263320922851563</c:v>
                </c:pt>
                <c:pt idx="48">
                  <c:v>0.27032470703125</c:v>
                </c:pt>
                <c:pt idx="49">
                  <c:v>0.248275756835938</c:v>
                </c:pt>
                <c:pt idx="50">
                  <c:v>0.262527465820313</c:v>
                </c:pt>
                <c:pt idx="51">
                  <c:v>0.263259887695313</c:v>
                </c:pt>
                <c:pt idx="52">
                  <c:v>0.28448486328125</c:v>
                </c:pt>
                <c:pt idx="53">
                  <c:v>0.295135498046875</c:v>
                </c:pt>
                <c:pt idx="54">
                  <c:v>0.326217651367188</c:v>
                </c:pt>
                <c:pt idx="55">
                  <c:v>0.344863891601563</c:v>
                </c:pt>
                <c:pt idx="56">
                  <c:v>0.379409790039063</c:v>
                </c:pt>
                <c:pt idx="57">
                  <c:v>0.396316528320313</c:v>
                </c:pt>
                <c:pt idx="58">
                  <c:v>0.441436767578125</c:v>
                </c:pt>
                <c:pt idx="59">
                  <c:v>0.471328735351563</c:v>
                </c:pt>
                <c:pt idx="60">
                  <c:v>0.531036376953125</c:v>
                </c:pt>
                <c:pt idx="61">
                  <c:v>0.5615234375</c:v>
                </c:pt>
                <c:pt idx="62">
                  <c:v>0.62554931640625</c:v>
                </c:pt>
                <c:pt idx="63">
                  <c:v>0.63041687011718806</c:v>
                </c:pt>
                <c:pt idx="64">
                  <c:v>0.66889953613281306</c:v>
                </c:pt>
                <c:pt idx="65">
                  <c:v>0.65364074707031306</c:v>
                </c:pt>
                <c:pt idx="66">
                  <c:v>0.69557189941406306</c:v>
                </c:pt>
                <c:pt idx="67">
                  <c:v>0.68165588378906306</c:v>
                </c:pt>
                <c:pt idx="68">
                  <c:v>0.735015869140625</c:v>
                </c:pt>
                <c:pt idx="69">
                  <c:v>0.7059326171875</c:v>
                </c:pt>
                <c:pt idx="70">
                  <c:v>0.73431396484375</c:v>
                </c:pt>
                <c:pt idx="71">
                  <c:v>0.66490173339843806</c:v>
                </c:pt>
                <c:pt idx="72">
                  <c:v>0.64952087402343806</c:v>
                </c:pt>
                <c:pt idx="73">
                  <c:v>0.56233215332031306</c:v>
                </c:pt>
                <c:pt idx="74">
                  <c:v>0.5301513671875</c:v>
                </c:pt>
                <c:pt idx="75">
                  <c:v>0.460906982421875</c:v>
                </c:pt>
                <c:pt idx="76">
                  <c:v>0.44219970703125</c:v>
                </c:pt>
                <c:pt idx="77">
                  <c:v>0.4027099609375</c:v>
                </c:pt>
                <c:pt idx="78">
                  <c:v>0.406082153320313</c:v>
                </c:pt>
                <c:pt idx="79">
                  <c:v>0.394256591796875</c:v>
                </c:pt>
                <c:pt idx="80">
                  <c:v>0.420150756835938</c:v>
                </c:pt>
                <c:pt idx="81">
                  <c:v>0.428619384765625</c:v>
                </c:pt>
                <c:pt idx="82">
                  <c:v>0.473648071289063</c:v>
                </c:pt>
                <c:pt idx="83">
                  <c:v>0.492965698242188</c:v>
                </c:pt>
                <c:pt idx="84">
                  <c:v>0.548095703125</c:v>
                </c:pt>
                <c:pt idx="85">
                  <c:v>0.562225341796875</c:v>
                </c:pt>
                <c:pt idx="86">
                  <c:v>0.61039733886718806</c:v>
                </c:pt>
                <c:pt idx="87">
                  <c:v>0.610260009765625</c:v>
                </c:pt>
                <c:pt idx="88">
                  <c:v>0.66419982910156306</c:v>
                </c:pt>
                <c:pt idx="89">
                  <c:v>0.65748596191406306</c:v>
                </c:pt>
                <c:pt idx="90">
                  <c:v>0.705413818359375</c:v>
                </c:pt>
                <c:pt idx="91">
                  <c:v>0.689849853515625</c:v>
                </c:pt>
                <c:pt idx="92">
                  <c:v>0.737457275390625</c:v>
                </c:pt>
                <c:pt idx="93">
                  <c:v>0.72129821777343806</c:v>
                </c:pt>
                <c:pt idx="94">
                  <c:v>0.76289367675781306</c:v>
                </c:pt>
                <c:pt idx="95">
                  <c:v>0.73072814941406306</c:v>
                </c:pt>
                <c:pt idx="96">
                  <c:v>0.747039794921875</c:v>
                </c:pt>
                <c:pt idx="97">
                  <c:v>0.700531005859375</c:v>
                </c:pt>
                <c:pt idx="98">
                  <c:v>0.70567321777343806</c:v>
                </c:pt>
                <c:pt idx="99">
                  <c:v>0.64219665527343806</c:v>
                </c:pt>
                <c:pt idx="100">
                  <c:v>0.61537170410156306</c:v>
                </c:pt>
                <c:pt idx="101">
                  <c:v>0.51518249511718806</c:v>
                </c:pt>
                <c:pt idx="102">
                  <c:v>0.448806762695313</c:v>
                </c:pt>
                <c:pt idx="103">
                  <c:v>0.363418579101563</c:v>
                </c:pt>
                <c:pt idx="104">
                  <c:v>0.320556640625</c:v>
                </c:pt>
                <c:pt idx="105">
                  <c:v>0.266677856445313</c:v>
                </c:pt>
                <c:pt idx="106">
                  <c:v>0.225738525390625</c:v>
                </c:pt>
                <c:pt idx="107">
                  <c:v>0.181854248046875</c:v>
                </c:pt>
                <c:pt idx="108">
                  <c:v>0.149826049804688</c:v>
                </c:pt>
                <c:pt idx="109">
                  <c:v>0.116363525390625</c:v>
                </c:pt>
                <c:pt idx="110">
                  <c:v>9.307861328125E-2</c:v>
                </c:pt>
                <c:pt idx="111">
                  <c:v>7.1136474609375E-2</c:v>
                </c:pt>
                <c:pt idx="112" formatCode="0.00E+00">
                  <c:v>5.68695068359375E-2</c:v>
                </c:pt>
                <c:pt idx="113" formatCode="0.00E+00">
                  <c:v>4.38690185546875E-2</c:v>
                </c:pt>
                <c:pt idx="114" formatCode="0.00E+00">
                  <c:v>3.51104736328125E-2</c:v>
                </c:pt>
                <c:pt idx="115">
                  <c:v>3.448486328125E-2</c:v>
                </c:pt>
                <c:pt idx="116">
                  <c:v>2.9541015625E-2</c:v>
                </c:pt>
                <c:pt idx="117" formatCode="0.00E+00">
                  <c:v>2.46429443359375E-2</c:v>
                </c:pt>
                <c:pt idx="118" formatCode="0.00E+00">
                  <c:v>2.14996337890625E-2</c:v>
                </c:pt>
                <c:pt idx="119" formatCode="0.00E+00">
                  <c:v>1.82647705078125E-2</c:v>
                </c:pt>
                <c:pt idx="120">
                  <c:v>1.1871337890625E-2</c:v>
                </c:pt>
                <c:pt idx="121" formatCode="0.00E+00">
                  <c:v>1.30767822265625E-2</c:v>
                </c:pt>
                <c:pt idx="122">
                  <c:v>1.1566162109375E-2</c:v>
                </c:pt>
                <c:pt idx="123">
                  <c:v>9.796142578125E-3</c:v>
                </c:pt>
                <c:pt idx="124">
                  <c:v>8.331298828125E-3</c:v>
                </c:pt>
                <c:pt idx="125" formatCode="0.00E+00">
                  <c:v>4.0740966796875E-3</c:v>
                </c:pt>
                <c:pt idx="126">
                  <c:v>6.011962890625E-3</c:v>
                </c:pt>
                <c:pt idx="127">
                  <c:v>4.8828125E-3</c:v>
                </c:pt>
                <c:pt idx="128">
                  <c:v>4.241943359375E-3</c:v>
                </c:pt>
                <c:pt idx="129" formatCode="0.00E+00">
                  <c:v>3.5858154296875E-3</c:v>
                </c:pt>
                <c:pt idx="130" formatCode="0.00E+00">
                  <c:v>3.0975341796875E-3</c:v>
                </c:pt>
                <c:pt idx="131" formatCode="0.00E+00">
                  <c:v>2.8839111328125E-3</c:v>
                </c:pt>
                <c:pt idx="132">
                  <c:v>2.685546875E-3</c:v>
                </c:pt>
                <c:pt idx="133">
                  <c:v>2.288818359375E-3</c:v>
                </c:pt>
                <c:pt idx="134" formatCode="0.00E+00">
                  <c:v>2.1820068359375E-3</c:v>
                </c:pt>
                <c:pt idx="135" formatCode="0.00E+00">
                  <c:v>1.8768310546875E-3</c:v>
                </c:pt>
                <c:pt idx="136" formatCode="0.00E+00">
                  <c:v>1.4495849609375E-3</c:v>
                </c:pt>
                <c:pt idx="137">
                  <c:v>1.708984375E-3</c:v>
                </c:pt>
                <c:pt idx="138">
                  <c:v>1.251220703125E-3</c:v>
                </c:pt>
                <c:pt idx="139">
                  <c:v>1.15966796875E-3</c:v>
                </c:pt>
                <c:pt idx="140" formatCode="0.00E+00">
                  <c:v>9.307861328125E-4</c:v>
                </c:pt>
                <c:pt idx="141">
                  <c:v>1.312255859375E-3</c:v>
                </c:pt>
                <c:pt idx="142" formatCode="0.00E+00">
                  <c:v>1.1749267578125E-3</c:v>
                </c:pt>
                <c:pt idx="143" formatCode="0.00E+00">
                  <c:v>1.0528564453125E-3</c:v>
                </c:pt>
                <c:pt idx="144" formatCode="0.00E+00">
                  <c:v>1.2054443359375E-3</c:v>
                </c:pt>
                <c:pt idx="145" formatCode="0.00E+00">
                  <c:v>1.1138916015625E-3</c:v>
                </c:pt>
                <c:pt idx="146" formatCode="0.00E+00">
                  <c:v>9.002685546875E-4</c:v>
                </c:pt>
                <c:pt idx="147" formatCode="0.00E+00">
                  <c:v>1.4190673828125E-3</c:v>
                </c:pt>
                <c:pt idx="148" formatCode="0.00E+00">
                  <c:v>3.1280517578125E-3</c:v>
                </c:pt>
                <c:pt idx="149">
                  <c:v>9.765625E-4</c:v>
                </c:pt>
                <c:pt idx="150">
                  <c:v>1.15966796875E-3</c:v>
                </c:pt>
                <c:pt idx="151">
                  <c:v>1.251220703125E-3</c:v>
                </c:pt>
                <c:pt idx="152" formatCode="0.00E+00">
                  <c:v>1.2054443359375E-3</c:v>
                </c:pt>
                <c:pt idx="153">
                  <c:v>1.251220703125E-3</c:v>
                </c:pt>
                <c:pt idx="154">
                  <c:v>1.3427734375E-3</c:v>
                </c:pt>
                <c:pt idx="155" formatCode="0.00E+00">
                  <c:v>1.1749267578125E-3</c:v>
                </c:pt>
                <c:pt idx="156">
                  <c:v>9.765625E-4</c:v>
                </c:pt>
                <c:pt idx="157" formatCode="0.00E+00">
                  <c:v>1.0223388671875E-3</c:v>
                </c:pt>
                <c:pt idx="158">
                  <c:v>1.40380859375E-3</c:v>
                </c:pt>
                <c:pt idx="159" formatCode="0.00E+00">
                  <c:v>1.6937255859375E-3</c:v>
                </c:pt>
                <c:pt idx="160" formatCode="0.00E+00">
                  <c:v>1.7547607421875E-3</c:v>
                </c:pt>
                <c:pt idx="161">
                  <c:v>1.708984375E-3</c:v>
                </c:pt>
                <c:pt idx="162">
                  <c:v>1.739501953125E-3</c:v>
                </c:pt>
                <c:pt idx="163" formatCode="0.00E+00">
                  <c:v>-1.52587890625E-5</c:v>
                </c:pt>
                <c:pt idx="164">
                  <c:v>1.739501953125E-3</c:v>
                </c:pt>
                <c:pt idx="165">
                  <c:v>1.617431640625E-3</c:v>
                </c:pt>
                <c:pt idx="166" formatCode="0.00E+00">
                  <c:v>2.0904541015625E-3</c:v>
                </c:pt>
                <c:pt idx="167">
                  <c:v>1.8310546875E-3</c:v>
                </c:pt>
                <c:pt idx="168">
                  <c:v>1.953125E-3</c:v>
                </c:pt>
                <c:pt idx="169">
                  <c:v>1.983642578125E-3</c:v>
                </c:pt>
                <c:pt idx="170" formatCode="0.00E+00">
                  <c:v>1.9683837890625E-3</c:v>
                </c:pt>
                <c:pt idx="171">
                  <c:v>1.861572265625E-3</c:v>
                </c:pt>
                <c:pt idx="172" formatCode="0.00E+00">
                  <c:v>1.8768310546875E-3</c:v>
                </c:pt>
                <c:pt idx="173">
                  <c:v>1.434326171875E-3</c:v>
                </c:pt>
                <c:pt idx="174">
                  <c:v>9.1552734375E-4</c:v>
                </c:pt>
                <c:pt idx="175" formatCode="0.00E+00">
                  <c:v>1.2359619140625E-3</c:v>
                </c:pt>
                <c:pt idx="176">
                  <c:v>1.77001953125E-3</c:v>
                </c:pt>
                <c:pt idx="177" formatCode="0.00E+00">
                  <c:v>1.6632080078125E-3</c:v>
                </c:pt>
                <c:pt idx="178" formatCode="0.00E+00">
                  <c:v>-7.62939453125E-5</c:v>
                </c:pt>
                <c:pt idx="179">
                  <c:v>1.52587890625E-3</c:v>
                </c:pt>
                <c:pt idx="180" formatCode="0.00E+00">
                  <c:v>1.2359619140625E-3</c:v>
                </c:pt>
                <c:pt idx="181" formatCode="0.00E+00">
                  <c:v>1.7547607421875E-3</c:v>
                </c:pt>
                <c:pt idx="182" formatCode="0.00E+00">
                  <c:v>1.6326904296875E-3</c:v>
                </c:pt>
                <c:pt idx="183">
                  <c:v>1.556396484375E-3</c:v>
                </c:pt>
                <c:pt idx="184" formatCode="0.00E+00">
                  <c:v>-7.62939453125E-5</c:v>
                </c:pt>
                <c:pt idx="185">
                  <c:v>1.861572265625E-3</c:v>
                </c:pt>
                <c:pt idx="186">
                  <c:v>1.434326171875E-3</c:v>
                </c:pt>
                <c:pt idx="187">
                  <c:v>1.617431640625E-3</c:v>
                </c:pt>
                <c:pt idx="188" formatCode="0.00E+00">
                  <c:v>1.2969970703125E-3</c:v>
                </c:pt>
                <c:pt idx="189">
                  <c:v>1.556396484375E-3</c:v>
                </c:pt>
                <c:pt idx="190">
                  <c:v>1.373291015625E-3</c:v>
                </c:pt>
                <c:pt idx="191">
                  <c:v>1.89208984375E-3</c:v>
                </c:pt>
                <c:pt idx="192" formatCode="0.00E+00">
                  <c:v>2.9449462890625E-3</c:v>
                </c:pt>
                <c:pt idx="193" formatCode="0.00E+00">
                  <c:v>3.5247802734375E-3</c:v>
                </c:pt>
                <c:pt idx="194">
                  <c:v>3.875732421875E-3</c:v>
                </c:pt>
                <c:pt idx="195">
                  <c:v>4.180908203125E-3</c:v>
                </c:pt>
                <c:pt idx="196">
                  <c:v>3.265380859375E-3</c:v>
                </c:pt>
                <c:pt idx="197">
                  <c:v>3.84521484375E-3</c:v>
                </c:pt>
                <c:pt idx="198" formatCode="0.00E+00">
                  <c:v>3.1585693359375E-3</c:v>
                </c:pt>
                <c:pt idx="199" formatCode="0.00E+00">
                  <c:v>2.2125244140625E-3</c:v>
                </c:pt>
                <c:pt idx="200" formatCode="0.00E+00">
                  <c:v>6.256103515625E-4</c:v>
                </c:pt>
                <c:pt idx="201" formatCode="0.00E+00">
                  <c:v>1.2664794921875E-3</c:v>
                </c:pt>
                <c:pt idx="202">
                  <c:v>7.32421875E-4</c:v>
                </c:pt>
                <c:pt idx="203" formatCode="0.00E+00">
                  <c:v>5.340576171875E-4</c:v>
                </c:pt>
                <c:pt idx="204">
                  <c:v>1.0986328125E-3</c:v>
                </c:pt>
                <c:pt idx="205" formatCode="0.00E+00">
                  <c:v>8.392333984375E-4</c:v>
                </c:pt>
                <c:pt idx="206">
                  <c:v>6.103515625E-4</c:v>
                </c:pt>
                <c:pt idx="207">
                  <c:v>6.103515625E-5</c:v>
                </c:pt>
                <c:pt idx="208" formatCode="0.00E+00">
                  <c:v>5.950927734375E-4</c:v>
                </c:pt>
                <c:pt idx="209">
                  <c:v>8.23974609375E-4</c:v>
                </c:pt>
                <c:pt idx="210" formatCode="0.00E+00">
                  <c:v>9.002685546875E-4</c:v>
                </c:pt>
                <c:pt idx="211">
                  <c:v>1.8310546875E-4</c:v>
                </c:pt>
                <c:pt idx="212">
                  <c:v>1.46484375E-3</c:v>
                </c:pt>
                <c:pt idx="213" formatCode="0.00E+00">
                  <c:v>4.57763671875E-5</c:v>
                </c:pt>
                <c:pt idx="214" formatCode="0.00E+00">
                  <c:v>1.5411376953125E-3</c:v>
                </c:pt>
                <c:pt idx="215">
                  <c:v>1.03759765625E-3</c:v>
                </c:pt>
                <c:pt idx="216" formatCode="0.00E+00">
                  <c:v>1.2054443359375E-3</c:v>
                </c:pt>
                <c:pt idx="217">
                  <c:v>-1.52587890625E-4</c:v>
                </c:pt>
                <c:pt idx="218" formatCode="0.00E+00">
                  <c:v>1.7547607421875E-3</c:v>
                </c:pt>
                <c:pt idx="219" formatCode="0.00E+00">
                  <c:v>2.0904541015625E-3</c:v>
                </c:pt>
                <c:pt idx="220">
                  <c:v>1.0986328125E-3</c:v>
                </c:pt>
                <c:pt idx="221" formatCode="0.00E+00">
                  <c:v>4.57763671875E-5</c:v>
                </c:pt>
                <c:pt idx="222" formatCode="0.00E+00">
                  <c:v>6.866455078125E-4</c:v>
                </c:pt>
                <c:pt idx="223">
                  <c:v>1.46484375E-3</c:v>
                </c:pt>
                <c:pt idx="224">
                  <c:v>1.007080078125E-3</c:v>
                </c:pt>
                <c:pt idx="225">
                  <c:v>1.0986328125E-3</c:v>
                </c:pt>
                <c:pt idx="226">
                  <c:v>8.23974609375E-4</c:v>
                </c:pt>
                <c:pt idx="227">
                  <c:v>7.62939453125E-4</c:v>
                </c:pt>
                <c:pt idx="228" formatCode="0.00E+00">
                  <c:v>1.2054443359375E-3</c:v>
                </c:pt>
                <c:pt idx="229">
                  <c:v>1.800537109375E-3</c:v>
                </c:pt>
                <c:pt idx="230">
                  <c:v>9.1552734375E-4</c:v>
                </c:pt>
                <c:pt idx="231">
                  <c:v>1.03759765625E-3</c:v>
                </c:pt>
                <c:pt idx="232" formatCode="0.00E+00">
                  <c:v>-3.204345703125E-4</c:v>
                </c:pt>
                <c:pt idx="233" formatCode="0.00E+00">
                  <c:v>-1.57623291015625E-2</c:v>
                </c:pt>
                <c:pt idx="234">
                  <c:v>7.01904296875E-4</c:v>
                </c:pt>
                <c:pt idx="235" formatCode="0.00E+00">
                  <c:v>1.068115234375E-4</c:v>
                </c:pt>
                <c:pt idx="236" formatCode="0.00E+00">
                  <c:v>-1.0833740234375E-3</c:v>
                </c:pt>
                <c:pt idx="237">
                  <c:v>1.678466796875E-3</c:v>
                </c:pt>
                <c:pt idx="238" formatCode="0.00E+00">
                  <c:v>1.5411376953125E-3</c:v>
                </c:pt>
                <c:pt idx="239" formatCode="0.00E+00">
                  <c:v>5.340576171875E-4</c:v>
                </c:pt>
                <c:pt idx="240" formatCode="0.00E+00">
                  <c:v>2.0599365234375E-3</c:v>
                </c:pt>
                <c:pt idx="241" formatCode="0.00E+00">
                  <c:v>1.5716552734375E-3</c:v>
                </c:pt>
                <c:pt idx="242">
                  <c:v>7.62939453125E-4</c:v>
                </c:pt>
                <c:pt idx="243" formatCode="0.00E+00">
                  <c:v>1.8768310546875E-3</c:v>
                </c:pt>
                <c:pt idx="244">
                  <c:v>7.62939453125E-4</c:v>
                </c:pt>
                <c:pt idx="245">
                  <c:v>3.265380859375E-3</c:v>
                </c:pt>
                <c:pt idx="246" formatCode="0.00E+00">
                  <c:v>-1.373291015625E-4</c:v>
                </c:pt>
                <c:pt idx="247" formatCode="0.00E+00">
                  <c:v>4.5928955078125E-3</c:v>
                </c:pt>
                <c:pt idx="248">
                  <c:v>-3.662109375E-3</c:v>
                </c:pt>
                <c:pt idx="249" formatCode="0.00E+00">
                  <c:v>2.7313232421875E-3</c:v>
                </c:pt>
                <c:pt idx="250" formatCode="0.00E+00">
                  <c:v>7.1258544921875E-3</c:v>
                </c:pt>
                <c:pt idx="251" formatCode="0.00E+00">
                  <c:v>2.0904541015625E-3</c:v>
                </c:pt>
                <c:pt idx="252" formatCode="0.00E+00">
                  <c:v>-3.2196044921875E-3</c:v>
                </c:pt>
                <c:pt idx="253" formatCode="0.00E+00">
                  <c:v>-4.1656494140625E-3</c:v>
                </c:pt>
                <c:pt idx="254">
                  <c:v>-2.3193359375E-3</c:v>
                </c:pt>
                <c:pt idx="255" formatCode="0.00E+00">
                  <c:v>2.8533935546875E-3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A8-4677-A8FA-6C376AC36902}"/>
            </c:ext>
          </c:extLst>
        </c:ser>
        <c:ser>
          <c:idx val="3"/>
          <c:order val="3"/>
          <c:tx>
            <c:strRef>
              <c:f>'Cl UV New'!$E$14</c:f>
              <c:strCache>
                <c:ptCount val="1"/>
                <c:pt idx="0">
                  <c:v>7Cl (6)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'Cl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'Cl UV New'!$E$15:$E$270</c:f>
              <c:numCache>
                <c:formatCode>General</c:formatCode>
                <c:ptCount val="256"/>
                <c:pt idx="0">
                  <c:v>0.169036865234375</c:v>
                </c:pt>
                <c:pt idx="1">
                  <c:v>0.737945556640625</c:v>
                </c:pt>
                <c:pt idx="2">
                  <c:v>0.851776123046875</c:v>
                </c:pt>
                <c:pt idx="3">
                  <c:v>1.1165466308593801</c:v>
                </c:pt>
                <c:pt idx="4">
                  <c:v>1.10845947265625</c:v>
                </c:pt>
                <c:pt idx="5">
                  <c:v>1.21844482421875</c:v>
                </c:pt>
                <c:pt idx="6">
                  <c:v>1.2544250488281301</c:v>
                </c:pt>
                <c:pt idx="7">
                  <c:v>1.2070465087890601</c:v>
                </c:pt>
                <c:pt idx="8">
                  <c:v>1.4716949462890601</c:v>
                </c:pt>
                <c:pt idx="9">
                  <c:v>1.0339508056640601</c:v>
                </c:pt>
                <c:pt idx="10">
                  <c:v>1.14697265625</c:v>
                </c:pt>
                <c:pt idx="11">
                  <c:v>0.83244323730468806</c:v>
                </c:pt>
                <c:pt idx="12">
                  <c:v>0.8702392578125</c:v>
                </c:pt>
                <c:pt idx="13">
                  <c:v>0.66017150878906306</c:v>
                </c:pt>
                <c:pt idx="14">
                  <c:v>0.680877685546875</c:v>
                </c:pt>
                <c:pt idx="15">
                  <c:v>0.55174255371093806</c:v>
                </c:pt>
                <c:pt idx="16">
                  <c:v>0.58416748046875</c:v>
                </c:pt>
                <c:pt idx="17">
                  <c:v>0.50776672363281306</c:v>
                </c:pt>
                <c:pt idx="18">
                  <c:v>0.52156066894531306</c:v>
                </c:pt>
                <c:pt idx="19">
                  <c:v>0.458999633789063</c:v>
                </c:pt>
                <c:pt idx="20">
                  <c:v>0.442535400390625</c:v>
                </c:pt>
                <c:pt idx="21">
                  <c:v>0.3980712890625</c:v>
                </c:pt>
                <c:pt idx="22">
                  <c:v>0.389144897460938</c:v>
                </c:pt>
                <c:pt idx="23">
                  <c:v>0.360946655273438</c:v>
                </c:pt>
                <c:pt idx="24">
                  <c:v>0.359832763671875</c:v>
                </c:pt>
                <c:pt idx="25">
                  <c:v>0.340927124023438</c:v>
                </c:pt>
                <c:pt idx="26">
                  <c:v>0.351959228515625</c:v>
                </c:pt>
                <c:pt idx="27">
                  <c:v>0.34332275390625</c:v>
                </c:pt>
                <c:pt idx="28">
                  <c:v>0.370513916015625</c:v>
                </c:pt>
                <c:pt idx="29">
                  <c:v>0.368667602539063</c:v>
                </c:pt>
                <c:pt idx="30">
                  <c:v>0.397247314453125</c:v>
                </c:pt>
                <c:pt idx="31">
                  <c:v>0.379287719726563</c:v>
                </c:pt>
                <c:pt idx="32">
                  <c:v>0.38824462890625</c:v>
                </c:pt>
                <c:pt idx="33">
                  <c:v>0.369659423828125</c:v>
                </c:pt>
                <c:pt idx="34">
                  <c:v>0.381973266601563</c:v>
                </c:pt>
                <c:pt idx="35">
                  <c:v>0.373077392578125</c:v>
                </c:pt>
                <c:pt idx="36">
                  <c:v>0.38568115234375</c:v>
                </c:pt>
                <c:pt idx="37">
                  <c:v>0.37359619140625</c:v>
                </c:pt>
                <c:pt idx="38">
                  <c:v>0.37554931640625</c:v>
                </c:pt>
                <c:pt idx="39">
                  <c:v>0.352737426757813</c:v>
                </c:pt>
                <c:pt idx="40">
                  <c:v>0.345733642578125</c:v>
                </c:pt>
                <c:pt idx="41">
                  <c:v>0.317962646484375</c:v>
                </c:pt>
                <c:pt idx="42">
                  <c:v>0.311126708984375</c:v>
                </c:pt>
                <c:pt idx="43">
                  <c:v>0.283172607421875</c:v>
                </c:pt>
                <c:pt idx="44">
                  <c:v>0.288131713867188</c:v>
                </c:pt>
                <c:pt idx="45">
                  <c:v>0.258773803710938</c:v>
                </c:pt>
                <c:pt idx="46">
                  <c:v>0.266128540039063</c:v>
                </c:pt>
                <c:pt idx="47">
                  <c:v>0.244186401367188</c:v>
                </c:pt>
                <c:pt idx="48">
                  <c:v>0.256439208984375</c:v>
                </c:pt>
                <c:pt idx="49">
                  <c:v>0.233139038085938</c:v>
                </c:pt>
                <c:pt idx="50">
                  <c:v>0.241241455078125</c:v>
                </c:pt>
                <c:pt idx="51">
                  <c:v>0.2353515625</c:v>
                </c:pt>
                <c:pt idx="52">
                  <c:v>0.249893188476563</c:v>
                </c:pt>
                <c:pt idx="53">
                  <c:v>0.253448486328125</c:v>
                </c:pt>
                <c:pt idx="54">
                  <c:v>0.272003173828125</c:v>
                </c:pt>
                <c:pt idx="55">
                  <c:v>0.2781982421875</c:v>
                </c:pt>
                <c:pt idx="56">
                  <c:v>0.298171997070313</c:v>
                </c:pt>
                <c:pt idx="57">
                  <c:v>0.306427001953125</c:v>
                </c:pt>
                <c:pt idx="58">
                  <c:v>0.327377319335938</c:v>
                </c:pt>
                <c:pt idx="59">
                  <c:v>0.3424072265625</c:v>
                </c:pt>
                <c:pt idx="60">
                  <c:v>0.381317138671875</c:v>
                </c:pt>
                <c:pt idx="61">
                  <c:v>0.394195556640625</c:v>
                </c:pt>
                <c:pt idx="62">
                  <c:v>0.4222412109375</c:v>
                </c:pt>
                <c:pt idx="63">
                  <c:v>0.424148559570313</c:v>
                </c:pt>
                <c:pt idx="64">
                  <c:v>0.447128295898438</c:v>
                </c:pt>
                <c:pt idx="65">
                  <c:v>0.444915771484375</c:v>
                </c:pt>
                <c:pt idx="66">
                  <c:v>0.473464965820313</c:v>
                </c:pt>
                <c:pt idx="67">
                  <c:v>0.469482421875</c:v>
                </c:pt>
                <c:pt idx="68">
                  <c:v>0.4967041015625</c:v>
                </c:pt>
                <c:pt idx="69">
                  <c:v>0.475357055664063</c:v>
                </c:pt>
                <c:pt idx="70">
                  <c:v>0.479644775390625</c:v>
                </c:pt>
                <c:pt idx="71">
                  <c:v>0.432403564453125</c:v>
                </c:pt>
                <c:pt idx="72">
                  <c:v>0.410186767578125</c:v>
                </c:pt>
                <c:pt idx="73">
                  <c:v>0.3546142578125</c:v>
                </c:pt>
                <c:pt idx="74">
                  <c:v>0.328323364257813</c:v>
                </c:pt>
                <c:pt idx="75">
                  <c:v>0.287063598632813</c:v>
                </c:pt>
                <c:pt idx="76">
                  <c:v>0.275222778320313</c:v>
                </c:pt>
                <c:pt idx="77">
                  <c:v>0.255508422851563</c:v>
                </c:pt>
                <c:pt idx="78">
                  <c:v>0.260589599609375</c:v>
                </c:pt>
                <c:pt idx="79">
                  <c:v>0.256240844726563</c:v>
                </c:pt>
                <c:pt idx="80">
                  <c:v>0.275222778320313</c:v>
                </c:pt>
                <c:pt idx="81">
                  <c:v>0.2838134765625</c:v>
                </c:pt>
                <c:pt idx="82">
                  <c:v>0.314620971679688</c:v>
                </c:pt>
                <c:pt idx="83">
                  <c:v>0.330978393554688</c:v>
                </c:pt>
                <c:pt idx="84">
                  <c:v>0.371078491210938</c:v>
                </c:pt>
                <c:pt idx="85">
                  <c:v>0.392333984375</c:v>
                </c:pt>
                <c:pt idx="86">
                  <c:v>0.435791015625</c:v>
                </c:pt>
                <c:pt idx="87">
                  <c:v>0.447372436523438</c:v>
                </c:pt>
                <c:pt idx="88">
                  <c:v>0.48779296875</c:v>
                </c:pt>
                <c:pt idx="89">
                  <c:v>0.495223999023438</c:v>
                </c:pt>
                <c:pt idx="90">
                  <c:v>0.537078857421875</c:v>
                </c:pt>
                <c:pt idx="91">
                  <c:v>0.53520202636718806</c:v>
                </c:pt>
                <c:pt idx="92">
                  <c:v>0.56816101074218806</c:v>
                </c:pt>
                <c:pt idx="93">
                  <c:v>0.55876159667968806</c:v>
                </c:pt>
                <c:pt idx="94">
                  <c:v>0.59425354003906306</c:v>
                </c:pt>
                <c:pt idx="95">
                  <c:v>0.59022521972656306</c:v>
                </c:pt>
                <c:pt idx="96">
                  <c:v>0.62193298339843806</c:v>
                </c:pt>
                <c:pt idx="97">
                  <c:v>0.6033935546875</c:v>
                </c:pt>
                <c:pt idx="98">
                  <c:v>0.62413024902343806</c:v>
                </c:pt>
                <c:pt idx="99">
                  <c:v>0.60462951660156306</c:v>
                </c:pt>
                <c:pt idx="100">
                  <c:v>0.61671447753906306</c:v>
                </c:pt>
                <c:pt idx="101">
                  <c:v>0.56590270996093806</c:v>
                </c:pt>
                <c:pt idx="102">
                  <c:v>0.517486572265625</c:v>
                </c:pt>
                <c:pt idx="103">
                  <c:v>0.435348510742188</c:v>
                </c:pt>
                <c:pt idx="104">
                  <c:v>0.365142822265625</c:v>
                </c:pt>
                <c:pt idx="105">
                  <c:v>0.314804077148438</c:v>
                </c:pt>
                <c:pt idx="106">
                  <c:v>0.277313232421875</c:v>
                </c:pt>
                <c:pt idx="107">
                  <c:v>0.219711303710938</c:v>
                </c:pt>
                <c:pt idx="108">
                  <c:v>0.180709838867188</c:v>
                </c:pt>
                <c:pt idx="109">
                  <c:v>0.144912719726563</c:v>
                </c:pt>
                <c:pt idx="110">
                  <c:v>0.114837646484375</c:v>
                </c:pt>
                <c:pt idx="111">
                  <c:v>8.0352783203125E-2</c:v>
                </c:pt>
                <c:pt idx="112">
                  <c:v>6.2744140625E-2</c:v>
                </c:pt>
                <c:pt idx="113" formatCode="0.00E+00">
                  <c:v>4.70733642578125E-2</c:v>
                </c:pt>
                <c:pt idx="114" formatCode="0.00E+00">
                  <c:v>3.71246337890625E-2</c:v>
                </c:pt>
                <c:pt idx="115" formatCode="0.00E+00">
                  <c:v>3.55377197265625E-2</c:v>
                </c:pt>
                <c:pt idx="116" formatCode="0.00E+00">
                  <c:v>3.05328369140625E-2</c:v>
                </c:pt>
                <c:pt idx="117" formatCode="0.00E+00">
                  <c:v>2.55889892578125E-2</c:v>
                </c:pt>
                <c:pt idx="118">
                  <c:v>2.2369384765625E-2</c:v>
                </c:pt>
                <c:pt idx="119">
                  <c:v>1.8890380859375E-2</c:v>
                </c:pt>
                <c:pt idx="120">
                  <c:v>1.62353515625E-2</c:v>
                </c:pt>
                <c:pt idx="121" formatCode="0.00E+00">
                  <c:v>1.41143798828125E-2</c:v>
                </c:pt>
                <c:pt idx="122" formatCode="0.00E+00">
                  <c:v>1.22222900390625E-2</c:v>
                </c:pt>
                <c:pt idx="123">
                  <c:v>1.031494140625E-2</c:v>
                </c:pt>
                <c:pt idx="124" formatCode="0.00E+00">
                  <c:v>9.1705322265625E-3</c:v>
                </c:pt>
                <c:pt idx="125" formatCode="0.00E+00">
                  <c:v>7.9803466796875E-3</c:v>
                </c:pt>
                <c:pt idx="126" formatCode="0.00E+00">
                  <c:v>6.8817138671875E-3</c:v>
                </c:pt>
                <c:pt idx="127" formatCode="0.00E+00">
                  <c:v>5.9967041015625E-3</c:v>
                </c:pt>
                <c:pt idx="128" formatCode="0.00E+00">
                  <c:v>5.2947998046875E-3</c:v>
                </c:pt>
                <c:pt idx="129" formatCode="0.00E+00">
                  <c:v>4.8980712890625E-3</c:v>
                </c:pt>
                <c:pt idx="130">
                  <c:v>4.33349609375E-3</c:v>
                </c:pt>
                <c:pt idx="131">
                  <c:v>4.0283203125E-3</c:v>
                </c:pt>
                <c:pt idx="132" formatCode="0.00E+00">
                  <c:v>3.6773681640625E-3</c:v>
                </c:pt>
                <c:pt idx="133" formatCode="0.00E+00">
                  <c:v>3.4637451171875E-3</c:v>
                </c:pt>
                <c:pt idx="134">
                  <c:v>3.173828125E-3</c:v>
                </c:pt>
                <c:pt idx="135" formatCode="0.00E+00">
                  <c:v>3.0364990234375E-3</c:v>
                </c:pt>
                <c:pt idx="136" formatCode="0.00E+00">
                  <c:v>2.8228759765625E-3</c:v>
                </c:pt>
                <c:pt idx="137">
                  <c:v>2.716064453125E-3</c:v>
                </c:pt>
                <c:pt idx="138">
                  <c:v>2.44140625E-4</c:v>
                </c:pt>
                <c:pt idx="139" formatCode="0.00E+00">
                  <c:v>2.4261474609375E-3</c:v>
                </c:pt>
                <c:pt idx="140" formatCode="0.00E+00">
                  <c:v>2.6092529296875E-3</c:v>
                </c:pt>
                <c:pt idx="141" formatCode="0.00E+00">
                  <c:v>2.5482177734375E-3</c:v>
                </c:pt>
                <c:pt idx="142">
                  <c:v>2.288818359375E-3</c:v>
                </c:pt>
                <c:pt idx="143">
                  <c:v>2.3193359375E-3</c:v>
                </c:pt>
                <c:pt idx="144" formatCode="0.00E+00">
                  <c:v>2.2735595703125E-3</c:v>
                </c:pt>
                <c:pt idx="145" formatCode="0.00E+00">
                  <c:v>2.1514892578125E-3</c:v>
                </c:pt>
                <c:pt idx="146" formatCode="0.00E+00">
                  <c:v>2.1209716796875E-3</c:v>
                </c:pt>
                <c:pt idx="147" formatCode="0.00E+00">
                  <c:v>1.8768310546875E-3</c:v>
                </c:pt>
                <c:pt idx="148">
                  <c:v>1.64794921875E-3</c:v>
                </c:pt>
                <c:pt idx="149">
                  <c:v>2.105712890625E-3</c:v>
                </c:pt>
                <c:pt idx="150" formatCode="0.00E+00">
                  <c:v>1.8157958984375E-3</c:v>
                </c:pt>
                <c:pt idx="151">
                  <c:v>1.922607421875E-3</c:v>
                </c:pt>
                <c:pt idx="152">
                  <c:v>1.861572265625E-3</c:v>
                </c:pt>
                <c:pt idx="153">
                  <c:v>1.739501953125E-3</c:v>
                </c:pt>
                <c:pt idx="154" formatCode="0.00E+00">
                  <c:v>1.9073486328125E-3</c:v>
                </c:pt>
                <c:pt idx="155">
                  <c:v>1.89208984375E-3</c:v>
                </c:pt>
                <c:pt idx="156" formatCode="0.00E+00">
                  <c:v>1.9378662109375E-3</c:v>
                </c:pt>
                <c:pt idx="157" formatCode="0.00E+00">
                  <c:v>1.9378662109375E-3</c:v>
                </c:pt>
                <c:pt idx="158">
                  <c:v>1.8310546875E-3</c:v>
                </c:pt>
                <c:pt idx="159" formatCode="0.00E+00">
                  <c:v>1.9073486328125E-3</c:v>
                </c:pt>
                <c:pt idx="160" formatCode="0.00E+00">
                  <c:v>1.9378662109375E-3</c:v>
                </c:pt>
                <c:pt idx="161">
                  <c:v>1.953125E-3</c:v>
                </c:pt>
                <c:pt idx="162" formatCode="0.00E+00">
                  <c:v>1.8463134765625E-3</c:v>
                </c:pt>
                <c:pt idx="163">
                  <c:v>2.0751953125E-3</c:v>
                </c:pt>
                <c:pt idx="164" formatCode="0.00E+00">
                  <c:v>1.9378662109375E-3</c:v>
                </c:pt>
                <c:pt idx="165" formatCode="0.00E+00">
                  <c:v>1.9989013671875E-3</c:v>
                </c:pt>
                <c:pt idx="166">
                  <c:v>2.25830078125E-3</c:v>
                </c:pt>
                <c:pt idx="167" formatCode="0.00E+00">
                  <c:v>1.7547607421875E-3</c:v>
                </c:pt>
                <c:pt idx="168" formatCode="0.00E+00">
                  <c:v>2.0599365234375E-3</c:v>
                </c:pt>
                <c:pt idx="169" formatCode="0.00E+00">
                  <c:v>2.1209716796875E-3</c:v>
                </c:pt>
                <c:pt idx="170">
                  <c:v>2.044677734375E-3</c:v>
                </c:pt>
                <c:pt idx="171">
                  <c:v>1.922607421875E-3</c:v>
                </c:pt>
                <c:pt idx="172" formatCode="0.00E+00">
                  <c:v>1.7242431640625E-3</c:v>
                </c:pt>
                <c:pt idx="173" formatCode="0.00E+00">
                  <c:v>1.8157958984375E-3</c:v>
                </c:pt>
                <c:pt idx="174">
                  <c:v>1.861572265625E-3</c:v>
                </c:pt>
                <c:pt idx="175">
                  <c:v>5.79833984375E-4</c:v>
                </c:pt>
                <c:pt idx="176">
                  <c:v>1.678466796875E-3</c:v>
                </c:pt>
                <c:pt idx="177" formatCode="0.00E+00">
                  <c:v>1.6937255859375E-3</c:v>
                </c:pt>
                <c:pt idx="178" formatCode="0.00E+00">
                  <c:v>1.7852783203125E-3</c:v>
                </c:pt>
                <c:pt idx="179">
                  <c:v>1.52587890625E-3</c:v>
                </c:pt>
                <c:pt idx="180" formatCode="0.00E+00">
                  <c:v>1.7242431640625E-3</c:v>
                </c:pt>
                <c:pt idx="181">
                  <c:v>1.556396484375E-3</c:v>
                </c:pt>
                <c:pt idx="182" formatCode="0.00E+00">
                  <c:v>1.6937255859375E-3</c:v>
                </c:pt>
                <c:pt idx="183">
                  <c:v>1.678466796875E-3</c:v>
                </c:pt>
                <c:pt idx="184">
                  <c:v>1.495361328125E-3</c:v>
                </c:pt>
                <c:pt idx="185" formatCode="0.00E+00">
                  <c:v>1.5411376953125E-3</c:v>
                </c:pt>
                <c:pt idx="186" formatCode="0.00E+00">
                  <c:v>1.6021728515625E-3</c:v>
                </c:pt>
                <c:pt idx="187">
                  <c:v>1.5869140625E-3</c:v>
                </c:pt>
                <c:pt idx="188">
                  <c:v>1.434326171875E-3</c:v>
                </c:pt>
                <c:pt idx="189" formatCode="0.00E+00">
                  <c:v>1.2969970703125E-3</c:v>
                </c:pt>
                <c:pt idx="190">
                  <c:v>1.15966796875E-3</c:v>
                </c:pt>
                <c:pt idx="191" formatCode="0.00E+00">
                  <c:v>1.2054443359375E-3</c:v>
                </c:pt>
                <c:pt idx="192" formatCode="0.00E+00">
                  <c:v>9.307861328125E-4</c:v>
                </c:pt>
                <c:pt idx="193" formatCode="0.00E+00">
                  <c:v>1.373291015625E-4</c:v>
                </c:pt>
                <c:pt idx="194">
                  <c:v>8.85009765625E-4</c:v>
                </c:pt>
                <c:pt idx="195">
                  <c:v>9.1552734375E-4</c:v>
                </c:pt>
                <c:pt idx="196">
                  <c:v>1.068115234375E-3</c:v>
                </c:pt>
                <c:pt idx="197" formatCode="0.00E+00">
                  <c:v>7.781982421875E-4</c:v>
                </c:pt>
                <c:pt idx="198">
                  <c:v>9.765625E-4</c:v>
                </c:pt>
                <c:pt idx="199">
                  <c:v>8.85009765625E-4</c:v>
                </c:pt>
                <c:pt idx="200" formatCode="0.00E+00">
                  <c:v>1.1749267578125E-3</c:v>
                </c:pt>
                <c:pt idx="201" formatCode="0.00E+00">
                  <c:v>9.002685546875E-4</c:v>
                </c:pt>
                <c:pt idx="202">
                  <c:v>9.46044921875E-4</c:v>
                </c:pt>
                <c:pt idx="203">
                  <c:v>1.129150390625E-3</c:v>
                </c:pt>
                <c:pt idx="204">
                  <c:v>8.23974609375E-4</c:v>
                </c:pt>
                <c:pt idx="205">
                  <c:v>9.46044921875E-4</c:v>
                </c:pt>
                <c:pt idx="206" formatCode="0.00E+00">
                  <c:v>9.307861328125E-4</c:v>
                </c:pt>
                <c:pt idx="207">
                  <c:v>1.28173828125E-3</c:v>
                </c:pt>
                <c:pt idx="208">
                  <c:v>1.89208984375E-3</c:v>
                </c:pt>
                <c:pt idx="209" formatCode="0.00E+00">
                  <c:v>5.645751953125E-4</c:v>
                </c:pt>
                <c:pt idx="210" formatCode="0.00E+00">
                  <c:v>5.340576171875E-4</c:v>
                </c:pt>
                <c:pt idx="211">
                  <c:v>1.190185546875E-3</c:v>
                </c:pt>
                <c:pt idx="212">
                  <c:v>4.8828125E-4</c:v>
                </c:pt>
                <c:pt idx="213">
                  <c:v>1.708984375E-3</c:v>
                </c:pt>
                <c:pt idx="214">
                  <c:v>4.2724609375E-4</c:v>
                </c:pt>
                <c:pt idx="215">
                  <c:v>1.312255859375E-3</c:v>
                </c:pt>
                <c:pt idx="216">
                  <c:v>6.7138671875E-4</c:v>
                </c:pt>
                <c:pt idx="217" formatCode="0.00E+00">
                  <c:v>1.8463134765625E-3</c:v>
                </c:pt>
                <c:pt idx="218">
                  <c:v>1.251220703125E-3</c:v>
                </c:pt>
                <c:pt idx="219">
                  <c:v>3.0517578125E-4</c:v>
                </c:pt>
                <c:pt idx="220">
                  <c:v>1.52587890625E-4</c:v>
                </c:pt>
                <c:pt idx="221">
                  <c:v>1.373291015625E-3</c:v>
                </c:pt>
                <c:pt idx="222" formatCode="0.00E+00">
                  <c:v>1.5411376953125E-3</c:v>
                </c:pt>
                <c:pt idx="223" formatCode="0.00E+00">
                  <c:v>8.392333984375E-4</c:v>
                </c:pt>
                <c:pt idx="224" formatCode="0.00E+00">
                  <c:v>9.613037109375E-4</c:v>
                </c:pt>
                <c:pt idx="225">
                  <c:v>7.01904296875E-4</c:v>
                </c:pt>
                <c:pt idx="226">
                  <c:v>8.544921875E-4</c:v>
                </c:pt>
                <c:pt idx="227" formatCode="0.00E+00">
                  <c:v>1.4495849609375E-3</c:v>
                </c:pt>
                <c:pt idx="228" formatCode="0.00E+00">
                  <c:v>7.781982421875E-4</c:v>
                </c:pt>
                <c:pt idx="229">
                  <c:v>8.23974609375E-4</c:v>
                </c:pt>
                <c:pt idx="230" formatCode="0.00E+00">
                  <c:v>7.476806640625E-4</c:v>
                </c:pt>
                <c:pt idx="231">
                  <c:v>-7.01904296875E-4</c:v>
                </c:pt>
                <c:pt idx="232" formatCode="0.00E+00">
                  <c:v>-1.068115234375E-4</c:v>
                </c:pt>
                <c:pt idx="233">
                  <c:v>5.4931640625E-4</c:v>
                </c:pt>
                <c:pt idx="234">
                  <c:v>1.46484375E-3</c:v>
                </c:pt>
                <c:pt idx="235">
                  <c:v>3.96728515625E-4</c:v>
                </c:pt>
                <c:pt idx="236" formatCode="0.00E+00">
                  <c:v>2.1820068359375E-3</c:v>
                </c:pt>
                <c:pt idx="237" formatCode="0.00E+00">
                  <c:v>9.918212890625E-4</c:v>
                </c:pt>
                <c:pt idx="238">
                  <c:v>5.79833984375E-4</c:v>
                </c:pt>
                <c:pt idx="239">
                  <c:v>1.46484375E-3</c:v>
                </c:pt>
                <c:pt idx="240" formatCode="0.00E+00">
                  <c:v>3.204345703125E-4</c:v>
                </c:pt>
                <c:pt idx="241">
                  <c:v>1.03759765625E-3</c:v>
                </c:pt>
                <c:pt idx="242">
                  <c:v>9.1552734375E-4</c:v>
                </c:pt>
                <c:pt idx="243">
                  <c:v>1.007080078125E-3</c:v>
                </c:pt>
                <c:pt idx="244" formatCode="0.00E+00">
                  <c:v>9.918212890625E-4</c:v>
                </c:pt>
                <c:pt idx="245" formatCode="0.00E+00">
                  <c:v>-7.62939453125E-5</c:v>
                </c:pt>
                <c:pt idx="246">
                  <c:v>1.251220703125E-3</c:v>
                </c:pt>
                <c:pt idx="247" formatCode="0.00E+00">
                  <c:v>-1.5716552734375E-3</c:v>
                </c:pt>
                <c:pt idx="248" formatCode="0.00E+00">
                  <c:v>1.9683837890625E-3</c:v>
                </c:pt>
                <c:pt idx="249">
                  <c:v>2.3193359375E-3</c:v>
                </c:pt>
                <c:pt idx="250" formatCode="0.00E+00">
                  <c:v>-1.6937255859375E-3</c:v>
                </c:pt>
                <c:pt idx="251">
                  <c:v>-1.190185546875E-3</c:v>
                </c:pt>
                <c:pt idx="252" formatCode="0.00E+00">
                  <c:v>1.0528564453125E-3</c:v>
                </c:pt>
                <c:pt idx="253" formatCode="0.00E+00">
                  <c:v>3.0059814453125E-3</c:v>
                </c:pt>
                <c:pt idx="254" formatCode="0.00E+00">
                  <c:v>3.8604736328125E-3</c:v>
                </c:pt>
                <c:pt idx="255">
                  <c:v>2.44140625E-4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A8-4677-A8FA-6C376AC36902}"/>
            </c:ext>
          </c:extLst>
        </c:ser>
        <c:ser>
          <c:idx val="4"/>
          <c:order val="4"/>
          <c:tx>
            <c:strRef>
              <c:f>'Cl UV New'!$F$14</c:f>
              <c:strCache>
                <c:ptCount val="1"/>
                <c:pt idx="0">
                  <c:v>unsub (17)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'Cl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'Cl UV New'!$F$15:$F$270</c:f>
              <c:numCache>
                <c:formatCode>General</c:formatCode>
                <c:ptCount val="256"/>
                <c:pt idx="0">
                  <c:v>1.4711761474609399</c:v>
                </c:pt>
                <c:pt idx="1">
                  <c:v>1.55633544921875</c:v>
                </c:pt>
                <c:pt idx="2">
                  <c:v>2.3957977294921902</c:v>
                </c:pt>
                <c:pt idx="3">
                  <c:v>1.9866943359375</c:v>
                </c:pt>
                <c:pt idx="4">
                  <c:v>2.6391906738281299</c:v>
                </c:pt>
                <c:pt idx="5">
                  <c:v>2.1569976806640598</c:v>
                </c:pt>
                <c:pt idx="6">
                  <c:v>3.0069732666015598</c:v>
                </c:pt>
                <c:pt idx="7">
                  <c:v>2.35784912109375</c:v>
                </c:pt>
                <c:pt idx="8">
                  <c:v>3.0802001953125</c:v>
                </c:pt>
                <c:pt idx="9">
                  <c:v>2.3066101074218799</c:v>
                </c:pt>
                <c:pt idx="10">
                  <c:v>2.305419921875</c:v>
                </c:pt>
                <c:pt idx="11">
                  <c:v>1.5945892333984399</c:v>
                </c:pt>
                <c:pt idx="12">
                  <c:v>1.3744354248046899</c:v>
                </c:pt>
                <c:pt idx="13">
                  <c:v>1.0968475341796899</c:v>
                </c:pt>
                <c:pt idx="14">
                  <c:v>0.97599792480468806</c:v>
                </c:pt>
                <c:pt idx="15">
                  <c:v>0.84181213378906306</c:v>
                </c:pt>
                <c:pt idx="16">
                  <c:v>0.78923034667968806</c:v>
                </c:pt>
                <c:pt idx="17">
                  <c:v>0.71543884277343806</c:v>
                </c:pt>
                <c:pt idx="18">
                  <c:v>0.68318176269531306</c:v>
                </c:pt>
                <c:pt idx="19">
                  <c:v>0.625030517578125</c:v>
                </c:pt>
                <c:pt idx="20">
                  <c:v>0.59326171875</c:v>
                </c:pt>
                <c:pt idx="21">
                  <c:v>0.555572509765625</c:v>
                </c:pt>
                <c:pt idx="22">
                  <c:v>0.53810119628906306</c:v>
                </c:pt>
                <c:pt idx="23">
                  <c:v>0.51280212402343806</c:v>
                </c:pt>
                <c:pt idx="24">
                  <c:v>0.513885498046875</c:v>
                </c:pt>
                <c:pt idx="25">
                  <c:v>0.51458740234375</c:v>
                </c:pt>
                <c:pt idx="26">
                  <c:v>0.529876708984375</c:v>
                </c:pt>
                <c:pt idx="27">
                  <c:v>0.52983093261718806</c:v>
                </c:pt>
                <c:pt idx="28">
                  <c:v>0.55194091796875</c:v>
                </c:pt>
                <c:pt idx="29">
                  <c:v>0.55735778808593806</c:v>
                </c:pt>
                <c:pt idx="30">
                  <c:v>0.558563232421875</c:v>
                </c:pt>
                <c:pt idx="31">
                  <c:v>0.52980041503906306</c:v>
                </c:pt>
                <c:pt idx="32">
                  <c:v>0.511444091796875</c:v>
                </c:pt>
                <c:pt idx="33">
                  <c:v>0.494293212890625</c:v>
                </c:pt>
                <c:pt idx="34">
                  <c:v>0.494216918945313</c:v>
                </c:pt>
                <c:pt idx="35">
                  <c:v>0.47857666015625</c:v>
                </c:pt>
                <c:pt idx="36">
                  <c:v>0.473739624023438</c:v>
                </c:pt>
                <c:pt idx="37">
                  <c:v>0.463775634765625</c:v>
                </c:pt>
                <c:pt idx="38">
                  <c:v>0.449630737304688</c:v>
                </c:pt>
                <c:pt idx="39">
                  <c:v>0.430511474609375</c:v>
                </c:pt>
                <c:pt idx="40">
                  <c:v>0.407562255859375</c:v>
                </c:pt>
                <c:pt idx="41">
                  <c:v>0.387039184570313</c:v>
                </c:pt>
                <c:pt idx="42">
                  <c:v>0.37103271484375</c:v>
                </c:pt>
                <c:pt idx="43">
                  <c:v>0.355545043945313</c:v>
                </c:pt>
                <c:pt idx="44">
                  <c:v>0.346893310546875</c:v>
                </c:pt>
                <c:pt idx="45">
                  <c:v>0.32989501953125</c:v>
                </c:pt>
                <c:pt idx="46">
                  <c:v>0.321746826171875</c:v>
                </c:pt>
                <c:pt idx="47">
                  <c:v>0.309646606445313</c:v>
                </c:pt>
                <c:pt idx="48">
                  <c:v>0.308914184570313</c:v>
                </c:pt>
                <c:pt idx="49">
                  <c:v>0.30169677734375</c:v>
                </c:pt>
                <c:pt idx="50">
                  <c:v>0.302963256835938</c:v>
                </c:pt>
                <c:pt idx="51">
                  <c:v>0.305801391601563</c:v>
                </c:pt>
                <c:pt idx="52">
                  <c:v>0.317855834960938</c:v>
                </c:pt>
                <c:pt idx="53">
                  <c:v>0.329498291015625</c:v>
                </c:pt>
                <c:pt idx="54">
                  <c:v>0.3477783203125</c:v>
                </c:pt>
                <c:pt idx="55">
                  <c:v>0.365280151367188</c:v>
                </c:pt>
                <c:pt idx="56">
                  <c:v>0.392745971679688</c:v>
                </c:pt>
                <c:pt idx="57">
                  <c:v>0.417251586914063</c:v>
                </c:pt>
                <c:pt idx="58">
                  <c:v>0.453948974609375</c:v>
                </c:pt>
                <c:pt idx="59">
                  <c:v>0.48828125</c:v>
                </c:pt>
                <c:pt idx="60">
                  <c:v>0.53300476074218806</c:v>
                </c:pt>
                <c:pt idx="61">
                  <c:v>0.55464172363281306</c:v>
                </c:pt>
                <c:pt idx="62">
                  <c:v>0.57377624511718806</c:v>
                </c:pt>
                <c:pt idx="63">
                  <c:v>0.57078552246093806</c:v>
                </c:pt>
                <c:pt idx="64">
                  <c:v>0.58415222167968806</c:v>
                </c:pt>
                <c:pt idx="65">
                  <c:v>0.5869140625</c:v>
                </c:pt>
                <c:pt idx="66">
                  <c:v>0.61383056640625</c:v>
                </c:pt>
                <c:pt idx="67">
                  <c:v>0.61192321777343806</c:v>
                </c:pt>
                <c:pt idx="68">
                  <c:v>0.627410888671875</c:v>
                </c:pt>
                <c:pt idx="69">
                  <c:v>0.59974670410156306</c:v>
                </c:pt>
                <c:pt idx="70">
                  <c:v>0.56779479980468806</c:v>
                </c:pt>
                <c:pt idx="71">
                  <c:v>0.51194763183593806</c:v>
                </c:pt>
                <c:pt idx="72">
                  <c:v>0.453536987304688</c:v>
                </c:pt>
                <c:pt idx="73">
                  <c:v>0.386505126953125</c:v>
                </c:pt>
                <c:pt idx="74">
                  <c:v>0.34588623046875</c:v>
                </c:pt>
                <c:pt idx="75">
                  <c:v>0.314315795898438</c:v>
                </c:pt>
                <c:pt idx="76">
                  <c:v>0.306808471679688</c:v>
                </c:pt>
                <c:pt idx="77">
                  <c:v>0.303665161132813</c:v>
                </c:pt>
                <c:pt idx="78">
                  <c:v>0.317581176757813</c:v>
                </c:pt>
                <c:pt idx="79">
                  <c:v>0.3314208984375</c:v>
                </c:pt>
                <c:pt idx="80">
                  <c:v>0.360885620117188</c:v>
                </c:pt>
                <c:pt idx="81">
                  <c:v>0.38677978515625</c:v>
                </c:pt>
                <c:pt idx="82">
                  <c:v>0.428466796875</c:v>
                </c:pt>
                <c:pt idx="83">
                  <c:v>0.463577270507813</c:v>
                </c:pt>
                <c:pt idx="84">
                  <c:v>0.51432800292968806</c:v>
                </c:pt>
                <c:pt idx="85">
                  <c:v>0.545684814453125</c:v>
                </c:pt>
                <c:pt idx="86">
                  <c:v>0.58543395996093806</c:v>
                </c:pt>
                <c:pt idx="87">
                  <c:v>0.58642578125</c:v>
                </c:pt>
                <c:pt idx="88">
                  <c:v>0.62025451660156306</c:v>
                </c:pt>
                <c:pt idx="89">
                  <c:v>0.63224792480468806</c:v>
                </c:pt>
                <c:pt idx="90">
                  <c:v>0.66267395019531306</c:v>
                </c:pt>
                <c:pt idx="91">
                  <c:v>0.662322998046875</c:v>
                </c:pt>
                <c:pt idx="92">
                  <c:v>0.69270324707031306</c:v>
                </c:pt>
                <c:pt idx="93">
                  <c:v>0.701385498046875</c:v>
                </c:pt>
                <c:pt idx="94">
                  <c:v>0.73793029785156306</c:v>
                </c:pt>
                <c:pt idx="95">
                  <c:v>0.73191833496093806</c:v>
                </c:pt>
                <c:pt idx="96">
                  <c:v>0.74200439453125</c:v>
                </c:pt>
                <c:pt idx="97">
                  <c:v>0.71598815917968806</c:v>
                </c:pt>
                <c:pt idx="98">
                  <c:v>0.71624755859375</c:v>
                </c:pt>
                <c:pt idx="99">
                  <c:v>0.67625427246093806</c:v>
                </c:pt>
                <c:pt idx="100">
                  <c:v>0.628509521484375</c:v>
                </c:pt>
                <c:pt idx="101">
                  <c:v>0.53944396972656306</c:v>
                </c:pt>
                <c:pt idx="102">
                  <c:v>0.444732666015625</c:v>
                </c:pt>
                <c:pt idx="103">
                  <c:v>0.34686279296875</c:v>
                </c:pt>
                <c:pt idx="104">
                  <c:v>0.2801513671875</c:v>
                </c:pt>
                <c:pt idx="105">
                  <c:v>0.221328735351563</c:v>
                </c:pt>
                <c:pt idx="106">
                  <c:v>0.1759033203125</c:v>
                </c:pt>
                <c:pt idx="107">
                  <c:v>0.128372192382813</c:v>
                </c:pt>
                <c:pt idx="108" formatCode="0.00E+00">
                  <c:v>9.51080322265625E-2</c:v>
                </c:pt>
                <c:pt idx="109">
                  <c:v>6.4483642578125E-2</c:v>
                </c:pt>
                <c:pt idx="110">
                  <c:v>4.3853759765625E-2</c:v>
                </c:pt>
                <c:pt idx="111">
                  <c:v>2.91748046875E-2</c:v>
                </c:pt>
                <c:pt idx="112" formatCode="0.00E+00">
                  <c:v>2.02178955078125E-2</c:v>
                </c:pt>
                <c:pt idx="113">
                  <c:v>1.3824462890625E-2</c:v>
                </c:pt>
                <c:pt idx="114">
                  <c:v>9.94873046875E-3</c:v>
                </c:pt>
                <c:pt idx="115">
                  <c:v>7.26318359375E-3</c:v>
                </c:pt>
                <c:pt idx="116" formatCode="0.00E+00">
                  <c:v>5.0201416015625E-3</c:v>
                </c:pt>
                <c:pt idx="117" formatCode="0.00E+00">
                  <c:v>3.7994384765625E-3</c:v>
                </c:pt>
                <c:pt idx="118">
                  <c:v>3.204345703125E-3</c:v>
                </c:pt>
                <c:pt idx="119">
                  <c:v>2.01416015625E-3</c:v>
                </c:pt>
                <c:pt idx="120" formatCode="0.00E+00">
                  <c:v>1.3885498046875E-3</c:v>
                </c:pt>
                <c:pt idx="121" formatCode="0.00E+00">
                  <c:v>7.781982421875E-4</c:v>
                </c:pt>
                <c:pt idx="122" formatCode="0.00E+00">
                  <c:v>6.866455078125E-4</c:v>
                </c:pt>
                <c:pt idx="123">
                  <c:v>2.13623046875E-4</c:v>
                </c:pt>
                <c:pt idx="124">
                  <c:v>-1.52587890625E-4</c:v>
                </c:pt>
                <c:pt idx="125" formatCode="0.00E+00">
                  <c:v>-1.678466796875E-4</c:v>
                </c:pt>
                <c:pt idx="126">
                  <c:v>-7.32421875E-4</c:v>
                </c:pt>
                <c:pt idx="127" formatCode="0.00E+00">
                  <c:v>-7.476806640625E-4</c:v>
                </c:pt>
                <c:pt idx="128" formatCode="0.00E+00">
                  <c:v>-9.918212890625E-4</c:v>
                </c:pt>
                <c:pt idx="129">
                  <c:v>-1.129150390625E-3</c:v>
                </c:pt>
                <c:pt idx="130">
                  <c:v>-1.251220703125E-3</c:v>
                </c:pt>
                <c:pt idx="131" formatCode="0.00E+00">
                  <c:v>-1.3580322265625E-3</c:v>
                </c:pt>
                <c:pt idx="132">
                  <c:v>-1.220703125E-3</c:v>
                </c:pt>
                <c:pt idx="133" formatCode="0.00E+00">
                  <c:v>-1.5411376953125E-3</c:v>
                </c:pt>
                <c:pt idx="134" formatCode="0.00E+00">
                  <c:v>-1.6021728515625E-3</c:v>
                </c:pt>
                <c:pt idx="135" formatCode="0.00E+00">
                  <c:v>-1.7852783203125E-3</c:v>
                </c:pt>
                <c:pt idx="136">
                  <c:v>-1.8310546875E-3</c:v>
                </c:pt>
                <c:pt idx="137" formatCode="0.00E+00">
                  <c:v>-1.9378662109375E-3</c:v>
                </c:pt>
                <c:pt idx="138">
                  <c:v>-2.471923828125E-3</c:v>
                </c:pt>
                <c:pt idx="139">
                  <c:v>-2.197265625E-3</c:v>
                </c:pt>
                <c:pt idx="140">
                  <c:v>-2.197265625E-3</c:v>
                </c:pt>
                <c:pt idx="141">
                  <c:v>-2.0751953125E-3</c:v>
                </c:pt>
                <c:pt idx="142">
                  <c:v>-2.349853515625E-3</c:v>
                </c:pt>
                <c:pt idx="143">
                  <c:v>-2.685546875E-3</c:v>
                </c:pt>
                <c:pt idx="144">
                  <c:v>-2.74658203125E-3</c:v>
                </c:pt>
                <c:pt idx="145">
                  <c:v>-7.9345703125E-4</c:v>
                </c:pt>
                <c:pt idx="146" formatCode="0.00E+00">
                  <c:v>-3.3721923828125E-3</c:v>
                </c:pt>
                <c:pt idx="147">
                  <c:v>-3.5400390625E-3</c:v>
                </c:pt>
                <c:pt idx="148">
                  <c:v>-5.92041015625E-3</c:v>
                </c:pt>
                <c:pt idx="149">
                  <c:v>-4.302978515625E-3</c:v>
                </c:pt>
                <c:pt idx="150" formatCode="0.00E+00">
                  <c:v>-3.7078857421875E-3</c:v>
                </c:pt>
                <c:pt idx="151" formatCode="0.00E+00">
                  <c:v>-3.5247802734375E-3</c:v>
                </c:pt>
                <c:pt idx="152" formatCode="0.00E+00">
                  <c:v>-3.5552978515625E-3</c:v>
                </c:pt>
                <c:pt idx="153">
                  <c:v>-3.7841796875E-3</c:v>
                </c:pt>
                <c:pt idx="154" formatCode="0.00E+00">
                  <c:v>-3.4027099609375E-3</c:v>
                </c:pt>
                <c:pt idx="155">
                  <c:v>-3.5400390625E-3</c:v>
                </c:pt>
                <c:pt idx="156" formatCode="0.00E+00">
                  <c:v>-3.5552978515625E-3</c:v>
                </c:pt>
                <c:pt idx="157">
                  <c:v>-3.7841796875E-3</c:v>
                </c:pt>
                <c:pt idx="158" formatCode="0.00E+00">
                  <c:v>-3.6163330078125E-3</c:v>
                </c:pt>
                <c:pt idx="159" formatCode="0.00E+00">
                  <c:v>-3.4942626953125E-3</c:v>
                </c:pt>
                <c:pt idx="160">
                  <c:v>-3.387451171875E-3</c:v>
                </c:pt>
                <c:pt idx="161">
                  <c:v>-1.15966796875E-3</c:v>
                </c:pt>
                <c:pt idx="162" formatCode="0.00E+00">
                  <c:v>-3.3111572265625E-3</c:v>
                </c:pt>
                <c:pt idx="163">
                  <c:v>-3.23486328125E-3</c:v>
                </c:pt>
                <c:pt idx="164">
                  <c:v>-3.173828125E-3</c:v>
                </c:pt>
                <c:pt idx="165" formatCode="0.00E+00">
                  <c:v>-3.2196044921875E-3</c:v>
                </c:pt>
                <c:pt idx="166" formatCode="0.00E+00">
                  <c:v>-2.9144287109375E-3</c:v>
                </c:pt>
                <c:pt idx="167">
                  <c:v>-3.265380859375E-3</c:v>
                </c:pt>
                <c:pt idx="168" formatCode="0.00E+00">
                  <c:v>-3.0059814453125E-3</c:v>
                </c:pt>
                <c:pt idx="169">
                  <c:v>-2.9296875E-3</c:v>
                </c:pt>
                <c:pt idx="170" formatCode="0.00E+00">
                  <c:v>-3.4027099609375E-3</c:v>
                </c:pt>
                <c:pt idx="171">
                  <c:v>-2.9296875E-3</c:v>
                </c:pt>
                <c:pt idx="172" formatCode="0.00E+00">
                  <c:v>-3.5858154296875E-3</c:v>
                </c:pt>
                <c:pt idx="173" formatCode="0.00E+00">
                  <c:v>-3.6468505859375E-3</c:v>
                </c:pt>
                <c:pt idx="174">
                  <c:v>-3.631591796875E-3</c:v>
                </c:pt>
                <c:pt idx="175" formatCode="0.00E+00">
                  <c:v>-3.5247802734375E-3</c:v>
                </c:pt>
                <c:pt idx="176">
                  <c:v>-3.875732421875E-3</c:v>
                </c:pt>
                <c:pt idx="177">
                  <c:v>-3.84521484375E-3</c:v>
                </c:pt>
                <c:pt idx="178" formatCode="0.00E+00">
                  <c:v>-3.5552978515625E-3</c:v>
                </c:pt>
                <c:pt idx="179">
                  <c:v>-4.2724609375E-3</c:v>
                </c:pt>
                <c:pt idx="180" formatCode="0.00E+00">
                  <c:v>-3.9825439453125E-3</c:v>
                </c:pt>
                <c:pt idx="181" formatCode="0.00E+00">
                  <c:v>-3.5552978515625E-3</c:v>
                </c:pt>
                <c:pt idx="182" formatCode="0.00E+00">
                  <c:v>-3.8909912109375E-3</c:v>
                </c:pt>
                <c:pt idx="183">
                  <c:v>-3.692626953125E-3</c:v>
                </c:pt>
                <c:pt idx="184">
                  <c:v>-3.90625E-3</c:v>
                </c:pt>
                <c:pt idx="185">
                  <c:v>-3.570556640625E-3</c:v>
                </c:pt>
                <c:pt idx="186" formatCode="0.00E+00">
                  <c:v>-4.4097900390625E-3</c:v>
                </c:pt>
                <c:pt idx="187" formatCode="0.00E+00">
                  <c:v>-3.9520263671875E-3</c:v>
                </c:pt>
                <c:pt idx="188" formatCode="0.00E+00">
                  <c:v>-3.9520263671875E-3</c:v>
                </c:pt>
                <c:pt idx="189">
                  <c:v>-3.936767578125E-3</c:v>
                </c:pt>
                <c:pt idx="190" formatCode="0.00E+00">
                  <c:v>-4.7149658203125E-3</c:v>
                </c:pt>
                <c:pt idx="191">
                  <c:v>-5.43212890625E-3</c:v>
                </c:pt>
                <c:pt idx="192">
                  <c:v>-5.462646484375E-3</c:v>
                </c:pt>
                <c:pt idx="193" formatCode="0.00E+00">
                  <c:v>-4.4403076171875E-3</c:v>
                </c:pt>
                <c:pt idx="194" formatCode="0.00E+00">
                  <c:v>-6.4849853515625E-3</c:v>
                </c:pt>
                <c:pt idx="195">
                  <c:v>-4.791259765625E-3</c:v>
                </c:pt>
                <c:pt idx="196" formatCode="0.00E+00">
                  <c:v>-7.1258544921875E-3</c:v>
                </c:pt>
                <c:pt idx="197">
                  <c:v>-5.218505859375E-3</c:v>
                </c:pt>
                <c:pt idx="198" formatCode="0.00E+00">
                  <c:v>-5.7525634765625E-3</c:v>
                </c:pt>
                <c:pt idx="199" formatCode="0.00E+00">
                  <c:v>-5.4473876953125E-3</c:v>
                </c:pt>
                <c:pt idx="200" formatCode="0.00E+00">
                  <c:v>-5.5389404296875E-3</c:v>
                </c:pt>
                <c:pt idx="201" formatCode="0.00E+00">
                  <c:v>-4.3487548828125E-3</c:v>
                </c:pt>
                <c:pt idx="202" formatCode="0.00E+00">
                  <c:v>-5.4779052734375E-3</c:v>
                </c:pt>
                <c:pt idx="203">
                  <c:v>-4.8828125E-3</c:v>
                </c:pt>
                <c:pt idx="204">
                  <c:v>-4.45556640625E-3</c:v>
                </c:pt>
                <c:pt idx="205" formatCode="0.00E+00">
                  <c:v>-5.0811767578125E-3</c:v>
                </c:pt>
                <c:pt idx="206" formatCode="0.00E+00">
                  <c:v>-4.7760009765625E-3</c:v>
                </c:pt>
                <c:pt idx="207">
                  <c:v>-5.218505859375E-3</c:v>
                </c:pt>
                <c:pt idx="208" formatCode="0.00E+00">
                  <c:v>-4.5013427734375E-3</c:v>
                </c:pt>
                <c:pt idx="209">
                  <c:v>-3.84521484375E-3</c:v>
                </c:pt>
                <c:pt idx="210" formatCode="0.00E+00">
                  <c:v>-5.2642822265625E-3</c:v>
                </c:pt>
                <c:pt idx="211">
                  <c:v>-2.410888671875E-3</c:v>
                </c:pt>
                <c:pt idx="212">
                  <c:v>-4.69970703125E-3</c:v>
                </c:pt>
                <c:pt idx="213" formatCode="0.00E+00">
                  <c:v>-4.3182373046875E-3</c:v>
                </c:pt>
                <c:pt idx="214" formatCode="0.00E+00">
                  <c:v>-4.4708251953125E-3</c:v>
                </c:pt>
                <c:pt idx="215">
                  <c:v>-2.410888671875E-3</c:v>
                </c:pt>
                <c:pt idx="216">
                  <c:v>-7.14111328125E-3</c:v>
                </c:pt>
                <c:pt idx="217" formatCode="0.00E+00">
                  <c:v>-2.7923583984375E-3</c:v>
                </c:pt>
                <c:pt idx="218">
                  <c:v>-3.021240234375E-3</c:v>
                </c:pt>
                <c:pt idx="219" formatCode="0.00E+00">
                  <c:v>-6.9732666015625E-3</c:v>
                </c:pt>
                <c:pt idx="220" formatCode="0.00E+00">
                  <c:v>-6.6070556640625E-3</c:v>
                </c:pt>
                <c:pt idx="221">
                  <c:v>-3.84521484375E-3</c:v>
                </c:pt>
                <c:pt idx="222" formatCode="0.00E+00">
                  <c:v>-3.0059814453125E-3</c:v>
                </c:pt>
                <c:pt idx="223">
                  <c:v>-3.997802734375E-3</c:v>
                </c:pt>
                <c:pt idx="224">
                  <c:v>-5.31005859375E-3</c:v>
                </c:pt>
                <c:pt idx="225" formatCode="0.00E+00">
                  <c:v>-4.9896240234375E-3</c:v>
                </c:pt>
                <c:pt idx="226" formatCode="0.00E+00">
                  <c:v>-4.4097900390625E-3</c:v>
                </c:pt>
                <c:pt idx="227" formatCode="0.00E+00">
                  <c:v>-4.2266845703125E-3</c:v>
                </c:pt>
                <c:pt idx="228">
                  <c:v>-4.364013671875E-3</c:v>
                </c:pt>
                <c:pt idx="229" formatCode="0.00E+00">
                  <c:v>-3.1890869140625E-3</c:v>
                </c:pt>
                <c:pt idx="230">
                  <c:v>-9.1552734375E-5</c:v>
                </c:pt>
                <c:pt idx="231">
                  <c:v>-7.781982421875E-3</c:v>
                </c:pt>
                <c:pt idx="232">
                  <c:v>-9.002685546875E-3</c:v>
                </c:pt>
                <c:pt idx="233" formatCode="0.00E+00">
                  <c:v>-1.30157470703125E-2</c:v>
                </c:pt>
                <c:pt idx="234">
                  <c:v>-4.364013671875E-3</c:v>
                </c:pt>
                <c:pt idx="235" formatCode="0.00E+00">
                  <c:v>-8.9569091796875E-3</c:v>
                </c:pt>
                <c:pt idx="236" formatCode="0.00E+00">
                  <c:v>-3.7078857421875E-3</c:v>
                </c:pt>
                <c:pt idx="237">
                  <c:v>-3.326416015625E-3</c:v>
                </c:pt>
                <c:pt idx="238" formatCode="0.00E+00">
                  <c:v>-6.0577392578125E-3</c:v>
                </c:pt>
                <c:pt idx="239">
                  <c:v>-3.021240234375E-3</c:v>
                </c:pt>
                <c:pt idx="240">
                  <c:v>-5.06591796875E-3</c:v>
                </c:pt>
                <c:pt idx="241">
                  <c:v>-3.936767578125E-3</c:v>
                </c:pt>
                <c:pt idx="242" formatCode="0.00E+00">
                  <c:v>-4.9896240234375E-3</c:v>
                </c:pt>
                <c:pt idx="243">
                  <c:v>-4.21142578125E-3</c:v>
                </c:pt>
                <c:pt idx="244">
                  <c:v>-3.84521484375E-3</c:v>
                </c:pt>
                <c:pt idx="245" formatCode="0.00E+00">
                  <c:v>-5.0811767578125E-3</c:v>
                </c:pt>
                <c:pt idx="246" formatCode="0.00E+00">
                  <c:v>-4.0130615234375E-3</c:v>
                </c:pt>
                <c:pt idx="247">
                  <c:v>-3.448486328125E-3</c:v>
                </c:pt>
                <c:pt idx="248" formatCode="0.00E+00">
                  <c:v>-1.5716552734375E-3</c:v>
                </c:pt>
                <c:pt idx="249" formatCode="0.00E+00">
                  <c:v>-1.04217529296875E-2</c:v>
                </c:pt>
                <c:pt idx="250">
                  <c:v>-3.021240234375E-3</c:v>
                </c:pt>
                <c:pt idx="251" formatCode="0.00E+00">
                  <c:v>2.5787353515625E-3</c:v>
                </c:pt>
                <c:pt idx="252">
                  <c:v>-1.77001953125E-3</c:v>
                </c:pt>
                <c:pt idx="253">
                  <c:v>-8.056640625E-3</c:v>
                </c:pt>
                <c:pt idx="254">
                  <c:v>-1.2481689453125E-2</c:v>
                </c:pt>
                <c:pt idx="255" formatCode="0.00E+00">
                  <c:v>-7.8277587890625E-3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DA8-4677-A8FA-6C376AC36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641272"/>
        <c:axId val="459641664"/>
      </c:scatterChart>
      <c:valAx>
        <c:axId val="459641272"/>
        <c:scaling>
          <c:orientation val="minMax"/>
          <c:max val="450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1664"/>
        <c:crosses val="autoZero"/>
        <c:crossBetween val="midCat"/>
      </c:valAx>
      <c:valAx>
        <c:axId val="45964166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1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Absorbance spectrum of F substituted aurones at 30uM concentration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 UV New'!$B$14</c:f>
              <c:strCache>
                <c:ptCount val="1"/>
                <c:pt idx="0">
                  <c:v>5F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'F UV New'!$B$15:$B$170</c:f>
              <c:numCache>
                <c:formatCode>General</c:formatCode>
                <c:ptCount val="156"/>
                <c:pt idx="0">
                  <c:v>0.234115600585938</c:v>
                </c:pt>
                <c:pt idx="1">
                  <c:v>0.78721618652343806</c:v>
                </c:pt>
                <c:pt idx="2">
                  <c:v>0.88462829589843806</c:v>
                </c:pt>
                <c:pt idx="3">
                  <c:v>1.1793670654296899</c:v>
                </c:pt>
                <c:pt idx="4">
                  <c:v>1.1636047363281301</c:v>
                </c:pt>
                <c:pt idx="5">
                  <c:v>1.255615234375</c:v>
                </c:pt>
                <c:pt idx="6">
                  <c:v>1.2960968017578101</c:v>
                </c:pt>
                <c:pt idx="7">
                  <c:v>1.2219390869140601</c:v>
                </c:pt>
                <c:pt idx="8">
                  <c:v>1.5117340087890601</c:v>
                </c:pt>
                <c:pt idx="9">
                  <c:v>0.95025634765625</c:v>
                </c:pt>
                <c:pt idx="10">
                  <c:v>0.978302001953125</c:v>
                </c:pt>
                <c:pt idx="11">
                  <c:v>0.729766845703125</c:v>
                </c:pt>
                <c:pt idx="12">
                  <c:v>0.76368713378906306</c:v>
                </c:pt>
                <c:pt idx="13">
                  <c:v>0.61578369140625</c:v>
                </c:pt>
                <c:pt idx="14">
                  <c:v>0.66011047363281306</c:v>
                </c:pt>
                <c:pt idx="15">
                  <c:v>0.54548645019531306</c:v>
                </c:pt>
                <c:pt idx="16">
                  <c:v>0.573089599609375</c:v>
                </c:pt>
                <c:pt idx="17">
                  <c:v>0.489425659179688</c:v>
                </c:pt>
                <c:pt idx="18">
                  <c:v>0.493881225585938</c:v>
                </c:pt>
                <c:pt idx="19">
                  <c:v>0.425323486328125</c:v>
                </c:pt>
                <c:pt idx="20">
                  <c:v>0.418212890625</c:v>
                </c:pt>
                <c:pt idx="21">
                  <c:v>0.385360717773438</c:v>
                </c:pt>
                <c:pt idx="22">
                  <c:v>0.38482666015625</c:v>
                </c:pt>
                <c:pt idx="23">
                  <c:v>0.365585327148438</c:v>
                </c:pt>
                <c:pt idx="24">
                  <c:v>0.37847900390625</c:v>
                </c:pt>
                <c:pt idx="25">
                  <c:v>0.378143310546875</c:v>
                </c:pt>
                <c:pt idx="26">
                  <c:v>0.4134521484375</c:v>
                </c:pt>
                <c:pt idx="27">
                  <c:v>0.420074462890625</c:v>
                </c:pt>
                <c:pt idx="28">
                  <c:v>0.464462280273438</c:v>
                </c:pt>
                <c:pt idx="29">
                  <c:v>0.466110229492188</c:v>
                </c:pt>
                <c:pt idx="30">
                  <c:v>0.508056640625</c:v>
                </c:pt>
                <c:pt idx="31">
                  <c:v>0.487899780273438</c:v>
                </c:pt>
                <c:pt idx="32">
                  <c:v>0.50260925292968806</c:v>
                </c:pt>
                <c:pt idx="33">
                  <c:v>0.475067138671875</c:v>
                </c:pt>
                <c:pt idx="34">
                  <c:v>0.481521606445313</c:v>
                </c:pt>
                <c:pt idx="35">
                  <c:v>0.45208740234375</c:v>
                </c:pt>
                <c:pt idx="36">
                  <c:v>0.447265625</c:v>
                </c:pt>
                <c:pt idx="37">
                  <c:v>0.418167114257813</c:v>
                </c:pt>
                <c:pt idx="38">
                  <c:v>0.412551879882813</c:v>
                </c:pt>
                <c:pt idx="39">
                  <c:v>0.381134033203125</c:v>
                </c:pt>
                <c:pt idx="40">
                  <c:v>0.365737915039063</c:v>
                </c:pt>
                <c:pt idx="41">
                  <c:v>0.32318115234375</c:v>
                </c:pt>
                <c:pt idx="42">
                  <c:v>0.3017578125</c:v>
                </c:pt>
                <c:pt idx="43">
                  <c:v>0.264205932617188</c:v>
                </c:pt>
                <c:pt idx="44">
                  <c:v>0.251007080078125</c:v>
                </c:pt>
                <c:pt idx="45">
                  <c:v>0.222671508789063</c:v>
                </c:pt>
                <c:pt idx="46">
                  <c:v>0.22662353515625</c:v>
                </c:pt>
                <c:pt idx="47">
                  <c:v>0.192733764648438</c:v>
                </c:pt>
                <c:pt idx="48">
                  <c:v>0.189224243164063</c:v>
                </c:pt>
                <c:pt idx="49">
                  <c:v>0.17529296875</c:v>
                </c:pt>
                <c:pt idx="50">
                  <c:v>0.17535400390625</c:v>
                </c:pt>
                <c:pt idx="51">
                  <c:v>0.168899536132813</c:v>
                </c:pt>
                <c:pt idx="52">
                  <c:v>0.177978515625</c:v>
                </c:pt>
                <c:pt idx="53">
                  <c:v>0.198211669921875</c:v>
                </c:pt>
                <c:pt idx="54">
                  <c:v>0.221221923828125</c:v>
                </c:pt>
                <c:pt idx="55">
                  <c:v>0.238723754882813</c:v>
                </c:pt>
                <c:pt idx="56">
                  <c:v>0.265655517578125</c:v>
                </c:pt>
                <c:pt idx="57">
                  <c:v>0.28204345703125</c:v>
                </c:pt>
                <c:pt idx="58">
                  <c:v>0.314590454101563</c:v>
                </c:pt>
                <c:pt idx="59">
                  <c:v>0.336868286132813</c:v>
                </c:pt>
                <c:pt idx="60">
                  <c:v>0.364349365234375</c:v>
                </c:pt>
                <c:pt idx="61">
                  <c:v>0.390640258789063</c:v>
                </c:pt>
                <c:pt idx="62">
                  <c:v>0.445648193359375</c:v>
                </c:pt>
                <c:pt idx="63">
                  <c:v>0.469345092773438</c:v>
                </c:pt>
                <c:pt idx="64">
                  <c:v>0.5125732421875</c:v>
                </c:pt>
                <c:pt idx="65">
                  <c:v>0.51618957519531306</c:v>
                </c:pt>
                <c:pt idx="66">
                  <c:v>0.551177978515625</c:v>
                </c:pt>
                <c:pt idx="67">
                  <c:v>0.543212890625</c:v>
                </c:pt>
                <c:pt idx="68">
                  <c:v>0.58168029785156306</c:v>
                </c:pt>
                <c:pt idx="69">
                  <c:v>0.573760986328125</c:v>
                </c:pt>
                <c:pt idx="70">
                  <c:v>0.617279052734375</c:v>
                </c:pt>
                <c:pt idx="71">
                  <c:v>0.596343994140625</c:v>
                </c:pt>
                <c:pt idx="72">
                  <c:v>0.61956787109375</c:v>
                </c:pt>
                <c:pt idx="73">
                  <c:v>0.567840576171875</c:v>
                </c:pt>
                <c:pt idx="74">
                  <c:v>0.55485534667968806</c:v>
                </c:pt>
                <c:pt idx="75">
                  <c:v>0.482177734375</c:v>
                </c:pt>
                <c:pt idx="76">
                  <c:v>0.446640014648438</c:v>
                </c:pt>
                <c:pt idx="77">
                  <c:v>0.38104248046875</c:v>
                </c:pt>
                <c:pt idx="78">
                  <c:v>0.349334716796875</c:v>
                </c:pt>
                <c:pt idx="79">
                  <c:v>0.305221557617188</c:v>
                </c:pt>
                <c:pt idx="80">
                  <c:v>0.290374755859375</c:v>
                </c:pt>
                <c:pt idx="81">
                  <c:v>0.270339965820313</c:v>
                </c:pt>
                <c:pt idx="82">
                  <c:v>0.27581787109375</c:v>
                </c:pt>
                <c:pt idx="83">
                  <c:v>0.2760009765625</c:v>
                </c:pt>
                <c:pt idx="84">
                  <c:v>0.296737670898438</c:v>
                </c:pt>
                <c:pt idx="85">
                  <c:v>0.307327270507813</c:v>
                </c:pt>
                <c:pt idx="86">
                  <c:v>0.337982177734375</c:v>
                </c:pt>
                <c:pt idx="87">
                  <c:v>0.3519287109375</c:v>
                </c:pt>
                <c:pt idx="88">
                  <c:v>0.386856079101563</c:v>
                </c:pt>
                <c:pt idx="89">
                  <c:v>0.3983154296875</c:v>
                </c:pt>
                <c:pt idx="90">
                  <c:v>0.434478759765625</c:v>
                </c:pt>
                <c:pt idx="91">
                  <c:v>0.445510864257813</c:v>
                </c:pt>
                <c:pt idx="92">
                  <c:v>0.483566284179688</c:v>
                </c:pt>
                <c:pt idx="93">
                  <c:v>0.483489990234375</c:v>
                </c:pt>
                <c:pt idx="94">
                  <c:v>0.50932312011718806</c:v>
                </c:pt>
                <c:pt idx="95">
                  <c:v>0.503875732421875</c:v>
                </c:pt>
                <c:pt idx="96">
                  <c:v>0.52992248535156306</c:v>
                </c:pt>
                <c:pt idx="97">
                  <c:v>0.526947021484375</c:v>
                </c:pt>
                <c:pt idx="98">
                  <c:v>0.55389404296875</c:v>
                </c:pt>
                <c:pt idx="99">
                  <c:v>0.53843688964843806</c:v>
                </c:pt>
                <c:pt idx="100">
                  <c:v>0.56953430175781306</c:v>
                </c:pt>
                <c:pt idx="101">
                  <c:v>0.55485534667968806</c:v>
                </c:pt>
                <c:pt idx="102">
                  <c:v>0.57208251953125</c:v>
                </c:pt>
                <c:pt idx="103">
                  <c:v>0.5345458984375</c:v>
                </c:pt>
                <c:pt idx="104">
                  <c:v>0.498825073242188</c:v>
                </c:pt>
                <c:pt idx="105">
                  <c:v>0.432388305664063</c:v>
                </c:pt>
                <c:pt idx="106">
                  <c:v>0.389694213867188</c:v>
                </c:pt>
                <c:pt idx="107">
                  <c:v>0.328323364257813</c:v>
                </c:pt>
                <c:pt idx="108">
                  <c:v>0.307296752929688</c:v>
                </c:pt>
                <c:pt idx="109">
                  <c:v>0.26019287109375</c:v>
                </c:pt>
                <c:pt idx="110">
                  <c:v>0.219329833984375</c:v>
                </c:pt>
                <c:pt idx="111">
                  <c:v>0.171112060546875</c:v>
                </c:pt>
                <c:pt idx="112">
                  <c:v>0.13958740234375</c:v>
                </c:pt>
                <c:pt idx="113">
                  <c:v>0.108047485351563</c:v>
                </c:pt>
                <c:pt idx="114" formatCode="0.00E+00">
                  <c:v>8.74176025390625E-2</c:v>
                </c:pt>
                <c:pt idx="115">
                  <c:v>6.884765625E-2</c:v>
                </c:pt>
                <c:pt idx="116">
                  <c:v>6.341552734375E-2</c:v>
                </c:pt>
                <c:pt idx="117">
                  <c:v>5.3924560546875E-2</c:v>
                </c:pt>
                <c:pt idx="118">
                  <c:v>4.6539306640625E-2</c:v>
                </c:pt>
                <c:pt idx="119">
                  <c:v>3.863525390625E-2</c:v>
                </c:pt>
                <c:pt idx="120" formatCode="0.00E+00">
                  <c:v>2.78472900390625E-2</c:v>
                </c:pt>
                <c:pt idx="121" formatCode="0.00E+00">
                  <c:v>2.78778076171875E-2</c:v>
                </c:pt>
                <c:pt idx="122">
                  <c:v>2.3101806640625E-2</c:v>
                </c:pt>
                <c:pt idx="123" formatCode="0.00E+00">
                  <c:v>1.88140869140625E-2</c:v>
                </c:pt>
                <c:pt idx="124" formatCode="0.00E+00">
                  <c:v>1.54571533203125E-2</c:v>
                </c:pt>
                <c:pt idx="125">
                  <c:v>9.46044921875E-3</c:v>
                </c:pt>
                <c:pt idx="126" formatCode="0.00E+00">
                  <c:v>1.00555419921875E-2</c:v>
                </c:pt>
                <c:pt idx="127">
                  <c:v>8.087158203125E-3</c:v>
                </c:pt>
                <c:pt idx="128">
                  <c:v>6.561279296875E-3</c:v>
                </c:pt>
                <c:pt idx="129">
                  <c:v>5.157470703125E-3</c:v>
                </c:pt>
                <c:pt idx="130" formatCode="0.00E+00">
                  <c:v>4.0130615234375E-3</c:v>
                </c:pt>
                <c:pt idx="131">
                  <c:v>3.143310546875E-3</c:v>
                </c:pt>
                <c:pt idx="132" formatCode="0.00E+00">
                  <c:v>2.4566650390625E-3</c:v>
                </c:pt>
                <c:pt idx="133">
                  <c:v>1.708984375E-3</c:v>
                </c:pt>
                <c:pt idx="134">
                  <c:v>1.0986328125E-3</c:v>
                </c:pt>
                <c:pt idx="135" formatCode="0.00E+00">
                  <c:v>1.2664794921875E-3</c:v>
                </c:pt>
                <c:pt idx="136" formatCode="0.00E+00">
                  <c:v>1.0833740234375E-3</c:v>
                </c:pt>
                <c:pt idx="137">
                  <c:v>3.0517578125E-5</c:v>
                </c:pt>
                <c:pt idx="138" formatCode="0.00E+00">
                  <c:v>6.866455078125E-4</c:v>
                </c:pt>
                <c:pt idx="139" formatCode="0.00E+00">
                  <c:v>3.509521484375E-4</c:v>
                </c:pt>
                <c:pt idx="140" formatCode="0.00E+00">
                  <c:v>4.730224609375E-4</c:v>
                </c:pt>
                <c:pt idx="141">
                  <c:v>-5.79833984375E-4</c:v>
                </c:pt>
                <c:pt idx="142" formatCode="0.00E+00">
                  <c:v>-1.068115234375E-4</c:v>
                </c:pt>
                <c:pt idx="143" formatCode="0.00E+00">
                  <c:v>-4.57763671875E-5</c:v>
                </c:pt>
                <c:pt idx="144" formatCode="0.00E+00">
                  <c:v>-3.204345703125E-4</c:v>
                </c:pt>
                <c:pt idx="145" formatCode="0.00E+00">
                  <c:v>-5.645751953125E-4</c:v>
                </c:pt>
                <c:pt idx="146" formatCode="0.00E+00">
                  <c:v>-3.814697265625E-4</c:v>
                </c:pt>
                <c:pt idx="147">
                  <c:v>-9.765625E-4</c:v>
                </c:pt>
                <c:pt idx="148" formatCode="0.00E+00">
                  <c:v>-9.307861328125E-4</c:v>
                </c:pt>
                <c:pt idx="149" formatCode="0.00E+00">
                  <c:v>7.62939453125E-5</c:v>
                </c:pt>
                <c:pt idx="150" formatCode="0.00E+00">
                  <c:v>-7.171630859375E-4</c:v>
                </c:pt>
                <c:pt idx="151" formatCode="0.00E+00">
                  <c:v>2.593994140625E-4</c:v>
                </c:pt>
                <c:pt idx="152" formatCode="0.00E+00">
                  <c:v>-4.730224609375E-4</c:v>
                </c:pt>
                <c:pt idx="153">
                  <c:v>-8.85009765625E-4</c:v>
                </c:pt>
                <c:pt idx="154">
                  <c:v>-5.79833984375E-4</c:v>
                </c:pt>
                <c:pt idx="155">
                  <c:v>-6.7138671875E-4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4F-4D33-B633-CEDD0D384866}"/>
            </c:ext>
          </c:extLst>
        </c:ser>
        <c:ser>
          <c:idx val="1"/>
          <c:order val="1"/>
          <c:tx>
            <c:strRef>
              <c:f>'F UV New'!$C$14</c:f>
              <c:strCache>
                <c:ptCount val="1"/>
                <c:pt idx="0">
                  <c:v>6F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'F UV New'!$C$15:$C$170</c:f>
              <c:numCache>
                <c:formatCode>General</c:formatCode>
                <c:ptCount val="156"/>
                <c:pt idx="0" formatCode="0.00E+00">
                  <c:v>4.53948974609375E-2</c:v>
                </c:pt>
                <c:pt idx="1">
                  <c:v>0.70361328125</c:v>
                </c:pt>
                <c:pt idx="2">
                  <c:v>0.80999755859375</c:v>
                </c:pt>
                <c:pt idx="3">
                  <c:v>1.0857391357421899</c:v>
                </c:pt>
                <c:pt idx="4">
                  <c:v>1.0706024169921899</c:v>
                </c:pt>
                <c:pt idx="5">
                  <c:v>1.0792236328125</c:v>
                </c:pt>
                <c:pt idx="6">
                  <c:v>1.33489990234375</c:v>
                </c:pt>
                <c:pt idx="7">
                  <c:v>0.95539855957031306</c:v>
                </c:pt>
                <c:pt idx="8">
                  <c:v>1.07879638671875</c:v>
                </c:pt>
                <c:pt idx="9">
                  <c:v>0.72126770019531306</c:v>
                </c:pt>
                <c:pt idx="10">
                  <c:v>0.67210388183593806</c:v>
                </c:pt>
                <c:pt idx="11">
                  <c:v>0.51715087890625</c:v>
                </c:pt>
                <c:pt idx="12">
                  <c:v>0.503204345703125</c:v>
                </c:pt>
                <c:pt idx="13">
                  <c:v>0.408233642578125</c:v>
                </c:pt>
                <c:pt idx="14">
                  <c:v>0.41607666015625</c:v>
                </c:pt>
                <c:pt idx="15">
                  <c:v>0.362075805664063</c:v>
                </c:pt>
                <c:pt idx="16">
                  <c:v>0.381988525390625</c:v>
                </c:pt>
                <c:pt idx="17">
                  <c:v>0.341842651367188</c:v>
                </c:pt>
                <c:pt idx="18">
                  <c:v>0.354217529296875</c:v>
                </c:pt>
                <c:pt idx="19">
                  <c:v>0.32354736328125</c:v>
                </c:pt>
                <c:pt idx="20">
                  <c:v>0.3438720703125</c:v>
                </c:pt>
                <c:pt idx="21">
                  <c:v>0.344070434570313</c:v>
                </c:pt>
                <c:pt idx="22">
                  <c:v>0.370437622070313</c:v>
                </c:pt>
                <c:pt idx="23">
                  <c:v>0.38116455078125</c:v>
                </c:pt>
                <c:pt idx="24">
                  <c:v>0.423416137695313</c:v>
                </c:pt>
                <c:pt idx="25">
                  <c:v>0.437820434570313</c:v>
                </c:pt>
                <c:pt idx="26">
                  <c:v>0.482757568359375</c:v>
                </c:pt>
                <c:pt idx="27">
                  <c:v>0.484817504882813</c:v>
                </c:pt>
                <c:pt idx="28">
                  <c:v>0.530242919921875</c:v>
                </c:pt>
                <c:pt idx="29">
                  <c:v>0.50492858886718806</c:v>
                </c:pt>
                <c:pt idx="30">
                  <c:v>0.509674072265625</c:v>
                </c:pt>
                <c:pt idx="31">
                  <c:v>0.45904541015625</c:v>
                </c:pt>
                <c:pt idx="32">
                  <c:v>0.457733154296875</c:v>
                </c:pt>
                <c:pt idx="33">
                  <c:v>0.42535400390625</c:v>
                </c:pt>
                <c:pt idx="34">
                  <c:v>0.426055908203125</c:v>
                </c:pt>
                <c:pt idx="35">
                  <c:v>0.40313720703125</c:v>
                </c:pt>
                <c:pt idx="36">
                  <c:v>0.404022216796875</c:v>
                </c:pt>
                <c:pt idx="37">
                  <c:v>0.3780517578125</c:v>
                </c:pt>
                <c:pt idx="38">
                  <c:v>0.363922119140625</c:v>
                </c:pt>
                <c:pt idx="39">
                  <c:v>0.328567504882813</c:v>
                </c:pt>
                <c:pt idx="40">
                  <c:v>0.314544677734375</c:v>
                </c:pt>
                <c:pt idx="41">
                  <c:v>0.2890625</c:v>
                </c:pt>
                <c:pt idx="42">
                  <c:v>0.286483764648438</c:v>
                </c:pt>
                <c:pt idx="43">
                  <c:v>0.265884399414063</c:v>
                </c:pt>
                <c:pt idx="44">
                  <c:v>0.265121459960938</c:v>
                </c:pt>
                <c:pt idx="45">
                  <c:v>0.246475219726563</c:v>
                </c:pt>
                <c:pt idx="46">
                  <c:v>0.265182495117188</c:v>
                </c:pt>
                <c:pt idx="47">
                  <c:v>0.244247436523438</c:v>
                </c:pt>
                <c:pt idx="48">
                  <c:v>0.263381958007813</c:v>
                </c:pt>
                <c:pt idx="49">
                  <c:v>0.265304565429688</c:v>
                </c:pt>
                <c:pt idx="50">
                  <c:v>0.295211791992188</c:v>
                </c:pt>
                <c:pt idx="51">
                  <c:v>0.310043334960938</c:v>
                </c:pt>
                <c:pt idx="52">
                  <c:v>0.349029541015625</c:v>
                </c:pt>
                <c:pt idx="53">
                  <c:v>0.368194580078125</c:v>
                </c:pt>
                <c:pt idx="54">
                  <c:v>0.409988403320313</c:v>
                </c:pt>
                <c:pt idx="55">
                  <c:v>0.431838989257813</c:v>
                </c:pt>
                <c:pt idx="56">
                  <c:v>0.48272705078125</c:v>
                </c:pt>
                <c:pt idx="57">
                  <c:v>0.507080078125</c:v>
                </c:pt>
                <c:pt idx="58">
                  <c:v>0.565460205078125</c:v>
                </c:pt>
                <c:pt idx="59">
                  <c:v>0.585906982421875</c:v>
                </c:pt>
                <c:pt idx="60">
                  <c:v>0.62712097167968806</c:v>
                </c:pt>
                <c:pt idx="61">
                  <c:v>0.6158447265625</c:v>
                </c:pt>
                <c:pt idx="62">
                  <c:v>0.647186279296875</c:v>
                </c:pt>
                <c:pt idx="63">
                  <c:v>0.62956237792968806</c:v>
                </c:pt>
                <c:pt idx="64">
                  <c:v>0.66819763183593806</c:v>
                </c:pt>
                <c:pt idx="65">
                  <c:v>0.658416748046875</c:v>
                </c:pt>
                <c:pt idx="66">
                  <c:v>0.70024108886718806</c:v>
                </c:pt>
                <c:pt idx="67">
                  <c:v>0.66203308105468806</c:v>
                </c:pt>
                <c:pt idx="68">
                  <c:v>0.66468811035156306</c:v>
                </c:pt>
                <c:pt idx="69">
                  <c:v>0.58805847167968806</c:v>
                </c:pt>
                <c:pt idx="70">
                  <c:v>0.559326171875</c:v>
                </c:pt>
                <c:pt idx="71">
                  <c:v>0.486160278320313</c:v>
                </c:pt>
                <c:pt idx="72">
                  <c:v>0.468490600585938</c:v>
                </c:pt>
                <c:pt idx="73">
                  <c:v>0.427871704101563</c:v>
                </c:pt>
                <c:pt idx="74">
                  <c:v>0.436019897460938</c:v>
                </c:pt>
                <c:pt idx="75">
                  <c:v>0.423812866210938</c:v>
                </c:pt>
                <c:pt idx="76">
                  <c:v>0.458358764648438</c:v>
                </c:pt>
                <c:pt idx="77">
                  <c:v>0.468429565429688</c:v>
                </c:pt>
                <c:pt idx="78">
                  <c:v>0.527679443359375</c:v>
                </c:pt>
                <c:pt idx="79">
                  <c:v>0.547576904296875</c:v>
                </c:pt>
                <c:pt idx="80">
                  <c:v>0.62394714355468806</c:v>
                </c:pt>
                <c:pt idx="81">
                  <c:v>0.6435546875</c:v>
                </c:pt>
                <c:pt idx="82">
                  <c:v>0.71702575683593806</c:v>
                </c:pt>
                <c:pt idx="83">
                  <c:v>0.70579528808593806</c:v>
                </c:pt>
                <c:pt idx="84">
                  <c:v>0.76025390625</c:v>
                </c:pt>
                <c:pt idx="85">
                  <c:v>0.74363708496093806</c:v>
                </c:pt>
                <c:pt idx="86">
                  <c:v>0.80320739746093806</c:v>
                </c:pt>
                <c:pt idx="87">
                  <c:v>0.78300476074218806</c:v>
                </c:pt>
                <c:pt idx="88">
                  <c:v>0.85218811035156306</c:v>
                </c:pt>
                <c:pt idx="89">
                  <c:v>0.82574462890625</c:v>
                </c:pt>
                <c:pt idx="90">
                  <c:v>0.89869689941406306</c:v>
                </c:pt>
                <c:pt idx="91">
                  <c:v>0.85882568359375</c:v>
                </c:pt>
                <c:pt idx="92">
                  <c:v>0.88751220703125</c:v>
                </c:pt>
                <c:pt idx="93">
                  <c:v>0.798858642578125</c:v>
                </c:pt>
                <c:pt idx="94">
                  <c:v>0.784515380859375</c:v>
                </c:pt>
                <c:pt idx="95">
                  <c:v>0.69964599609375</c:v>
                </c:pt>
                <c:pt idx="96">
                  <c:v>0.65611267089843806</c:v>
                </c:pt>
                <c:pt idx="97">
                  <c:v>0.54429626464843806</c:v>
                </c:pt>
                <c:pt idx="98">
                  <c:v>0.454498291015625</c:v>
                </c:pt>
                <c:pt idx="99">
                  <c:v>0.345016479492188</c:v>
                </c:pt>
                <c:pt idx="100">
                  <c:v>0.272125244140625</c:v>
                </c:pt>
                <c:pt idx="101">
                  <c:v>0.21563720703125</c:v>
                </c:pt>
                <c:pt idx="102">
                  <c:v>0.167388916015625</c:v>
                </c:pt>
                <c:pt idx="103">
                  <c:v>0.132949829101563</c:v>
                </c:pt>
                <c:pt idx="104">
                  <c:v>9.80224609375E-2</c:v>
                </c:pt>
                <c:pt idx="105">
                  <c:v>6.9427490234375E-2</c:v>
                </c:pt>
                <c:pt idx="106" formatCode="0.00E+00">
                  <c:v>5.61065673828125E-2</c:v>
                </c:pt>
                <c:pt idx="107">
                  <c:v>3.448486328125E-2</c:v>
                </c:pt>
                <c:pt idx="108">
                  <c:v>2.9815673828125E-2</c:v>
                </c:pt>
                <c:pt idx="109" formatCode="0.00E+00">
                  <c:v>2.07977294921875E-2</c:v>
                </c:pt>
                <c:pt idx="110">
                  <c:v>1.422119140625E-2</c:v>
                </c:pt>
                <c:pt idx="111">
                  <c:v>1.1474609375E-2</c:v>
                </c:pt>
                <c:pt idx="112">
                  <c:v>7.99560546875E-3</c:v>
                </c:pt>
                <c:pt idx="113" formatCode="0.00E+00">
                  <c:v>5.4779052734375E-3</c:v>
                </c:pt>
                <c:pt idx="114">
                  <c:v>4.119873046875E-3</c:v>
                </c:pt>
                <c:pt idx="115">
                  <c:v>3.936767578125E-3</c:v>
                </c:pt>
                <c:pt idx="116" formatCode="0.00E+00">
                  <c:v>3.9215087890625E-3</c:v>
                </c:pt>
                <c:pt idx="117" formatCode="0.00E+00">
                  <c:v>1.0528564453125E-3</c:v>
                </c:pt>
                <c:pt idx="118" formatCode="0.00E+00">
                  <c:v>-4.119873046875E-4</c:v>
                </c:pt>
                <c:pt idx="119">
                  <c:v>-1.52587890625E-4</c:v>
                </c:pt>
                <c:pt idx="120">
                  <c:v>1.8310546875E-3</c:v>
                </c:pt>
                <c:pt idx="121">
                  <c:v>-2.838134765625E-3</c:v>
                </c:pt>
                <c:pt idx="122" formatCode="0.00E+00">
                  <c:v>-1.1444091796875E-3</c:v>
                </c:pt>
                <c:pt idx="123" formatCode="0.00E+00">
                  <c:v>-1.4495849609375E-3</c:v>
                </c:pt>
                <c:pt idx="124" formatCode="0.00E+00">
                  <c:v>-1.8768310546875E-3</c:v>
                </c:pt>
                <c:pt idx="125" formatCode="0.00E+00">
                  <c:v>-8.697509765625E-4</c:v>
                </c:pt>
                <c:pt idx="126">
                  <c:v>-2.166748046875E-3</c:v>
                </c:pt>
                <c:pt idx="127">
                  <c:v>-2.50244140625E-3</c:v>
                </c:pt>
                <c:pt idx="128" formatCode="0.00E+00">
                  <c:v>-3.0975341796875E-3</c:v>
                </c:pt>
                <c:pt idx="129">
                  <c:v>-3.875732421875E-3</c:v>
                </c:pt>
                <c:pt idx="130" formatCode="0.00E+00">
                  <c:v>-4.1351318359375E-3</c:v>
                </c:pt>
                <c:pt idx="131" formatCode="0.00E+00">
                  <c:v>-4.4403076171875E-3</c:v>
                </c:pt>
                <c:pt idx="132" formatCode="0.00E+00">
                  <c:v>-4.3792724609375E-3</c:v>
                </c:pt>
                <c:pt idx="133">
                  <c:v>-3.90625E-3</c:v>
                </c:pt>
                <c:pt idx="134" formatCode="0.00E+00">
                  <c:v>-2.5177001953125E-3</c:v>
                </c:pt>
                <c:pt idx="135" formatCode="0.00E+00">
                  <c:v>-3.4637451171875E-3</c:v>
                </c:pt>
                <c:pt idx="136">
                  <c:v>-4.39453125E-3</c:v>
                </c:pt>
                <c:pt idx="137" formatCode="0.00E+00">
                  <c:v>-1.2359619140625E-3</c:v>
                </c:pt>
                <c:pt idx="138">
                  <c:v>-3.173828125E-3</c:v>
                </c:pt>
                <c:pt idx="139" formatCode="0.00E+00">
                  <c:v>-3.2806396484375E-3</c:v>
                </c:pt>
                <c:pt idx="140">
                  <c:v>-5.79833984375E-3</c:v>
                </c:pt>
                <c:pt idx="141" formatCode="0.00E+00">
                  <c:v>-2.8228759765625E-3</c:v>
                </c:pt>
                <c:pt idx="142" formatCode="0.00E+00">
                  <c:v>-3.1890869140625E-3</c:v>
                </c:pt>
                <c:pt idx="143" formatCode="0.00E+00">
                  <c:v>-3.3416748046875E-3</c:v>
                </c:pt>
                <c:pt idx="144">
                  <c:v>-3.448486328125E-3</c:v>
                </c:pt>
                <c:pt idx="145" formatCode="0.00E+00">
                  <c:v>-2.3040771484375E-3</c:v>
                </c:pt>
                <c:pt idx="146">
                  <c:v>-2.9296875E-3</c:v>
                </c:pt>
                <c:pt idx="147" formatCode="0.00E+00">
                  <c:v>-1.4495849609375E-3</c:v>
                </c:pt>
                <c:pt idx="148">
                  <c:v>9.1552734375E-5</c:v>
                </c:pt>
                <c:pt idx="149" formatCode="0.00E+00">
                  <c:v>-4.0740966796875E-3</c:v>
                </c:pt>
                <c:pt idx="150" formatCode="0.00E+00">
                  <c:v>-2.8839111328125E-3</c:v>
                </c:pt>
                <c:pt idx="151" formatCode="0.00E+00">
                  <c:v>-3.0364990234375E-3</c:v>
                </c:pt>
                <c:pt idx="152">
                  <c:v>-3.448486328125E-3</c:v>
                </c:pt>
                <c:pt idx="153" formatCode="0.00E+00">
                  <c:v>-6.256103515625E-4</c:v>
                </c:pt>
                <c:pt idx="154" formatCode="0.00E+00">
                  <c:v>-2.7618408203125E-3</c:v>
                </c:pt>
                <c:pt idx="155" formatCode="0.00E+00">
                  <c:v>-3.0364990234375E-3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4F-4D33-B633-CEDD0D384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642840"/>
        <c:axId val="459643232"/>
      </c:scatterChart>
      <c:valAx>
        <c:axId val="459642840"/>
        <c:scaling>
          <c:orientation val="minMax"/>
          <c:max val="450"/>
          <c:min val="3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3232"/>
        <c:crosses val="autoZero"/>
        <c:crossBetween val="midCat"/>
      </c:valAx>
      <c:valAx>
        <c:axId val="4596432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2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Absorbance Spectra of F Substituted Aurones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 UV New'!$B$14</c:f>
              <c:strCache>
                <c:ptCount val="1"/>
                <c:pt idx="0">
                  <c:v>5F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'F UV New'!$B$15:$B$270</c:f>
              <c:numCache>
                <c:formatCode>General</c:formatCode>
                <c:ptCount val="256"/>
                <c:pt idx="0">
                  <c:v>0.234115600585938</c:v>
                </c:pt>
                <c:pt idx="1">
                  <c:v>0.78721618652343806</c:v>
                </c:pt>
                <c:pt idx="2">
                  <c:v>0.88462829589843806</c:v>
                </c:pt>
                <c:pt idx="3">
                  <c:v>1.1793670654296899</c:v>
                </c:pt>
                <c:pt idx="4">
                  <c:v>1.1636047363281301</c:v>
                </c:pt>
                <c:pt idx="5">
                  <c:v>1.255615234375</c:v>
                </c:pt>
                <c:pt idx="6">
                  <c:v>1.2960968017578101</c:v>
                </c:pt>
                <c:pt idx="7">
                  <c:v>1.2219390869140601</c:v>
                </c:pt>
                <c:pt idx="8">
                  <c:v>1.5117340087890601</c:v>
                </c:pt>
                <c:pt idx="9">
                  <c:v>0.95025634765625</c:v>
                </c:pt>
                <c:pt idx="10">
                  <c:v>0.978302001953125</c:v>
                </c:pt>
                <c:pt idx="11">
                  <c:v>0.729766845703125</c:v>
                </c:pt>
                <c:pt idx="12">
                  <c:v>0.76368713378906306</c:v>
                </c:pt>
                <c:pt idx="13">
                  <c:v>0.61578369140625</c:v>
                </c:pt>
                <c:pt idx="14">
                  <c:v>0.66011047363281306</c:v>
                </c:pt>
                <c:pt idx="15">
                  <c:v>0.54548645019531306</c:v>
                </c:pt>
                <c:pt idx="16">
                  <c:v>0.573089599609375</c:v>
                </c:pt>
                <c:pt idx="17">
                  <c:v>0.489425659179688</c:v>
                </c:pt>
                <c:pt idx="18">
                  <c:v>0.493881225585938</c:v>
                </c:pt>
                <c:pt idx="19">
                  <c:v>0.425323486328125</c:v>
                </c:pt>
                <c:pt idx="20">
                  <c:v>0.418212890625</c:v>
                </c:pt>
                <c:pt idx="21">
                  <c:v>0.385360717773438</c:v>
                </c:pt>
                <c:pt idx="22">
                  <c:v>0.38482666015625</c:v>
                </c:pt>
                <c:pt idx="23">
                  <c:v>0.365585327148438</c:v>
                </c:pt>
                <c:pt idx="24">
                  <c:v>0.37847900390625</c:v>
                </c:pt>
                <c:pt idx="25">
                  <c:v>0.378143310546875</c:v>
                </c:pt>
                <c:pt idx="26">
                  <c:v>0.4134521484375</c:v>
                </c:pt>
                <c:pt idx="27">
                  <c:v>0.420074462890625</c:v>
                </c:pt>
                <c:pt idx="28">
                  <c:v>0.464462280273438</c:v>
                </c:pt>
                <c:pt idx="29">
                  <c:v>0.466110229492188</c:v>
                </c:pt>
                <c:pt idx="30">
                  <c:v>0.508056640625</c:v>
                </c:pt>
                <c:pt idx="31">
                  <c:v>0.487899780273438</c:v>
                </c:pt>
                <c:pt idx="32">
                  <c:v>0.50260925292968806</c:v>
                </c:pt>
                <c:pt idx="33">
                  <c:v>0.475067138671875</c:v>
                </c:pt>
                <c:pt idx="34">
                  <c:v>0.481521606445313</c:v>
                </c:pt>
                <c:pt idx="35">
                  <c:v>0.45208740234375</c:v>
                </c:pt>
                <c:pt idx="36">
                  <c:v>0.447265625</c:v>
                </c:pt>
                <c:pt idx="37">
                  <c:v>0.418167114257813</c:v>
                </c:pt>
                <c:pt idx="38">
                  <c:v>0.412551879882813</c:v>
                </c:pt>
                <c:pt idx="39">
                  <c:v>0.381134033203125</c:v>
                </c:pt>
                <c:pt idx="40">
                  <c:v>0.365737915039063</c:v>
                </c:pt>
                <c:pt idx="41">
                  <c:v>0.32318115234375</c:v>
                </c:pt>
                <c:pt idx="42">
                  <c:v>0.3017578125</c:v>
                </c:pt>
                <c:pt idx="43">
                  <c:v>0.264205932617188</c:v>
                </c:pt>
                <c:pt idx="44">
                  <c:v>0.251007080078125</c:v>
                </c:pt>
                <c:pt idx="45">
                  <c:v>0.222671508789063</c:v>
                </c:pt>
                <c:pt idx="46">
                  <c:v>0.22662353515625</c:v>
                </c:pt>
                <c:pt idx="47">
                  <c:v>0.192733764648438</c:v>
                </c:pt>
                <c:pt idx="48">
                  <c:v>0.189224243164063</c:v>
                </c:pt>
                <c:pt idx="49">
                  <c:v>0.17529296875</c:v>
                </c:pt>
                <c:pt idx="50">
                  <c:v>0.17535400390625</c:v>
                </c:pt>
                <c:pt idx="51">
                  <c:v>0.168899536132813</c:v>
                </c:pt>
                <c:pt idx="52">
                  <c:v>0.177978515625</c:v>
                </c:pt>
                <c:pt idx="53">
                  <c:v>0.198211669921875</c:v>
                </c:pt>
                <c:pt idx="54">
                  <c:v>0.221221923828125</c:v>
                </c:pt>
                <c:pt idx="55">
                  <c:v>0.238723754882813</c:v>
                </c:pt>
                <c:pt idx="56">
                  <c:v>0.265655517578125</c:v>
                </c:pt>
                <c:pt idx="57">
                  <c:v>0.28204345703125</c:v>
                </c:pt>
                <c:pt idx="58">
                  <c:v>0.314590454101563</c:v>
                </c:pt>
                <c:pt idx="59">
                  <c:v>0.336868286132813</c:v>
                </c:pt>
                <c:pt idx="60">
                  <c:v>0.364349365234375</c:v>
                </c:pt>
                <c:pt idx="61">
                  <c:v>0.390640258789063</c:v>
                </c:pt>
                <c:pt idx="62">
                  <c:v>0.445648193359375</c:v>
                </c:pt>
                <c:pt idx="63">
                  <c:v>0.469345092773438</c:v>
                </c:pt>
                <c:pt idx="64">
                  <c:v>0.5125732421875</c:v>
                </c:pt>
                <c:pt idx="65">
                  <c:v>0.51618957519531306</c:v>
                </c:pt>
                <c:pt idx="66">
                  <c:v>0.551177978515625</c:v>
                </c:pt>
                <c:pt idx="67">
                  <c:v>0.543212890625</c:v>
                </c:pt>
                <c:pt idx="68">
                  <c:v>0.58168029785156306</c:v>
                </c:pt>
                <c:pt idx="69">
                  <c:v>0.573760986328125</c:v>
                </c:pt>
                <c:pt idx="70">
                  <c:v>0.617279052734375</c:v>
                </c:pt>
                <c:pt idx="71">
                  <c:v>0.596343994140625</c:v>
                </c:pt>
                <c:pt idx="72">
                  <c:v>0.61956787109375</c:v>
                </c:pt>
                <c:pt idx="73">
                  <c:v>0.567840576171875</c:v>
                </c:pt>
                <c:pt idx="74">
                  <c:v>0.55485534667968806</c:v>
                </c:pt>
                <c:pt idx="75">
                  <c:v>0.482177734375</c:v>
                </c:pt>
                <c:pt idx="76">
                  <c:v>0.446640014648438</c:v>
                </c:pt>
                <c:pt idx="77">
                  <c:v>0.38104248046875</c:v>
                </c:pt>
                <c:pt idx="78">
                  <c:v>0.349334716796875</c:v>
                </c:pt>
                <c:pt idx="79">
                  <c:v>0.305221557617188</c:v>
                </c:pt>
                <c:pt idx="80">
                  <c:v>0.290374755859375</c:v>
                </c:pt>
                <c:pt idx="81">
                  <c:v>0.270339965820313</c:v>
                </c:pt>
                <c:pt idx="82">
                  <c:v>0.27581787109375</c:v>
                </c:pt>
                <c:pt idx="83">
                  <c:v>0.2760009765625</c:v>
                </c:pt>
                <c:pt idx="84">
                  <c:v>0.296737670898438</c:v>
                </c:pt>
                <c:pt idx="85">
                  <c:v>0.307327270507813</c:v>
                </c:pt>
                <c:pt idx="86">
                  <c:v>0.337982177734375</c:v>
                </c:pt>
                <c:pt idx="87">
                  <c:v>0.3519287109375</c:v>
                </c:pt>
                <c:pt idx="88">
                  <c:v>0.386856079101563</c:v>
                </c:pt>
                <c:pt idx="89">
                  <c:v>0.3983154296875</c:v>
                </c:pt>
                <c:pt idx="90">
                  <c:v>0.434478759765625</c:v>
                </c:pt>
                <c:pt idx="91">
                  <c:v>0.445510864257813</c:v>
                </c:pt>
                <c:pt idx="92">
                  <c:v>0.483566284179688</c:v>
                </c:pt>
                <c:pt idx="93">
                  <c:v>0.483489990234375</c:v>
                </c:pt>
                <c:pt idx="94">
                  <c:v>0.50932312011718806</c:v>
                </c:pt>
                <c:pt idx="95">
                  <c:v>0.503875732421875</c:v>
                </c:pt>
                <c:pt idx="96">
                  <c:v>0.52992248535156306</c:v>
                </c:pt>
                <c:pt idx="97">
                  <c:v>0.526947021484375</c:v>
                </c:pt>
                <c:pt idx="98">
                  <c:v>0.55389404296875</c:v>
                </c:pt>
                <c:pt idx="99">
                  <c:v>0.53843688964843806</c:v>
                </c:pt>
                <c:pt idx="100">
                  <c:v>0.56953430175781306</c:v>
                </c:pt>
                <c:pt idx="101">
                  <c:v>0.55485534667968806</c:v>
                </c:pt>
                <c:pt idx="102">
                  <c:v>0.57208251953125</c:v>
                </c:pt>
                <c:pt idx="103">
                  <c:v>0.5345458984375</c:v>
                </c:pt>
                <c:pt idx="104">
                  <c:v>0.498825073242188</c:v>
                </c:pt>
                <c:pt idx="105">
                  <c:v>0.432388305664063</c:v>
                </c:pt>
                <c:pt idx="106">
                  <c:v>0.389694213867188</c:v>
                </c:pt>
                <c:pt idx="107">
                  <c:v>0.328323364257813</c:v>
                </c:pt>
                <c:pt idx="108">
                  <c:v>0.307296752929688</c:v>
                </c:pt>
                <c:pt idx="109">
                  <c:v>0.26019287109375</c:v>
                </c:pt>
                <c:pt idx="110">
                  <c:v>0.219329833984375</c:v>
                </c:pt>
                <c:pt idx="111">
                  <c:v>0.171112060546875</c:v>
                </c:pt>
                <c:pt idx="112">
                  <c:v>0.13958740234375</c:v>
                </c:pt>
                <c:pt idx="113">
                  <c:v>0.108047485351563</c:v>
                </c:pt>
                <c:pt idx="114" formatCode="0.00E+00">
                  <c:v>8.74176025390625E-2</c:v>
                </c:pt>
                <c:pt idx="115">
                  <c:v>6.884765625E-2</c:v>
                </c:pt>
                <c:pt idx="116">
                  <c:v>6.341552734375E-2</c:v>
                </c:pt>
                <c:pt idx="117">
                  <c:v>5.3924560546875E-2</c:v>
                </c:pt>
                <c:pt idx="118">
                  <c:v>4.6539306640625E-2</c:v>
                </c:pt>
                <c:pt idx="119">
                  <c:v>3.863525390625E-2</c:v>
                </c:pt>
                <c:pt idx="120" formatCode="0.00E+00">
                  <c:v>2.78472900390625E-2</c:v>
                </c:pt>
                <c:pt idx="121" formatCode="0.00E+00">
                  <c:v>2.78778076171875E-2</c:v>
                </c:pt>
                <c:pt idx="122">
                  <c:v>2.3101806640625E-2</c:v>
                </c:pt>
                <c:pt idx="123" formatCode="0.00E+00">
                  <c:v>1.88140869140625E-2</c:v>
                </c:pt>
                <c:pt idx="124" formatCode="0.00E+00">
                  <c:v>1.54571533203125E-2</c:v>
                </c:pt>
                <c:pt idx="125">
                  <c:v>9.46044921875E-3</c:v>
                </c:pt>
                <c:pt idx="126" formatCode="0.00E+00">
                  <c:v>1.00555419921875E-2</c:v>
                </c:pt>
                <c:pt idx="127">
                  <c:v>8.087158203125E-3</c:v>
                </c:pt>
                <c:pt idx="128">
                  <c:v>6.561279296875E-3</c:v>
                </c:pt>
                <c:pt idx="129">
                  <c:v>5.157470703125E-3</c:v>
                </c:pt>
                <c:pt idx="130" formatCode="0.00E+00">
                  <c:v>4.0130615234375E-3</c:v>
                </c:pt>
                <c:pt idx="131">
                  <c:v>3.143310546875E-3</c:v>
                </c:pt>
                <c:pt idx="132" formatCode="0.00E+00">
                  <c:v>2.4566650390625E-3</c:v>
                </c:pt>
                <c:pt idx="133">
                  <c:v>1.708984375E-3</c:v>
                </c:pt>
                <c:pt idx="134">
                  <c:v>1.0986328125E-3</c:v>
                </c:pt>
                <c:pt idx="135" formatCode="0.00E+00">
                  <c:v>1.2664794921875E-3</c:v>
                </c:pt>
                <c:pt idx="136" formatCode="0.00E+00">
                  <c:v>1.0833740234375E-3</c:v>
                </c:pt>
                <c:pt idx="137">
                  <c:v>3.0517578125E-5</c:v>
                </c:pt>
                <c:pt idx="138" formatCode="0.00E+00">
                  <c:v>6.866455078125E-4</c:v>
                </c:pt>
                <c:pt idx="139" formatCode="0.00E+00">
                  <c:v>3.509521484375E-4</c:v>
                </c:pt>
                <c:pt idx="140" formatCode="0.00E+00">
                  <c:v>4.730224609375E-4</c:v>
                </c:pt>
                <c:pt idx="141">
                  <c:v>-5.79833984375E-4</c:v>
                </c:pt>
                <c:pt idx="142" formatCode="0.00E+00">
                  <c:v>-1.068115234375E-4</c:v>
                </c:pt>
                <c:pt idx="143" formatCode="0.00E+00">
                  <c:v>-4.57763671875E-5</c:v>
                </c:pt>
                <c:pt idx="144" formatCode="0.00E+00">
                  <c:v>-3.204345703125E-4</c:v>
                </c:pt>
                <c:pt idx="145" formatCode="0.00E+00">
                  <c:v>-5.645751953125E-4</c:v>
                </c:pt>
                <c:pt idx="146" formatCode="0.00E+00">
                  <c:v>-3.814697265625E-4</c:v>
                </c:pt>
                <c:pt idx="147">
                  <c:v>-9.765625E-4</c:v>
                </c:pt>
                <c:pt idx="148" formatCode="0.00E+00">
                  <c:v>-9.307861328125E-4</c:v>
                </c:pt>
                <c:pt idx="149" formatCode="0.00E+00">
                  <c:v>7.62939453125E-5</c:v>
                </c:pt>
                <c:pt idx="150" formatCode="0.00E+00">
                  <c:v>-7.171630859375E-4</c:v>
                </c:pt>
                <c:pt idx="151" formatCode="0.00E+00">
                  <c:v>2.593994140625E-4</c:v>
                </c:pt>
                <c:pt idx="152" formatCode="0.00E+00">
                  <c:v>-4.730224609375E-4</c:v>
                </c:pt>
                <c:pt idx="153">
                  <c:v>-8.85009765625E-4</c:v>
                </c:pt>
                <c:pt idx="154">
                  <c:v>-5.79833984375E-4</c:v>
                </c:pt>
                <c:pt idx="155">
                  <c:v>-6.7138671875E-4</c:v>
                </c:pt>
                <c:pt idx="156" formatCode="0.00E+00">
                  <c:v>-7.781982421875E-4</c:v>
                </c:pt>
                <c:pt idx="157" formatCode="0.00E+00">
                  <c:v>-4.119873046875E-4</c:v>
                </c:pt>
                <c:pt idx="158" formatCode="0.00E+00">
                  <c:v>-5.035400390625E-4</c:v>
                </c:pt>
                <c:pt idx="159">
                  <c:v>-6.103515625E-4</c:v>
                </c:pt>
                <c:pt idx="160" formatCode="0.00E+00">
                  <c:v>-7.781982421875E-4</c:v>
                </c:pt>
                <c:pt idx="161" formatCode="0.00E+00">
                  <c:v>-5.645751953125E-4</c:v>
                </c:pt>
                <c:pt idx="162">
                  <c:v>-5.79833984375E-4</c:v>
                </c:pt>
                <c:pt idx="163" formatCode="0.00E+00">
                  <c:v>-6.256103515625E-4</c:v>
                </c:pt>
                <c:pt idx="164" formatCode="0.00E+00">
                  <c:v>-6.256103515625E-4</c:v>
                </c:pt>
                <c:pt idx="165" formatCode="0.00E+00">
                  <c:v>-3.814697265625E-4</c:v>
                </c:pt>
                <c:pt idx="166" formatCode="0.00E+00">
                  <c:v>-8.087158203125E-4</c:v>
                </c:pt>
                <c:pt idx="167" formatCode="0.00E+00">
                  <c:v>-5.035400390625E-4</c:v>
                </c:pt>
                <c:pt idx="168">
                  <c:v>-7.32421875E-4</c:v>
                </c:pt>
                <c:pt idx="169">
                  <c:v>-8.85009765625E-4</c:v>
                </c:pt>
                <c:pt idx="170" formatCode="0.00E+00">
                  <c:v>-5.340576171875E-4</c:v>
                </c:pt>
                <c:pt idx="171">
                  <c:v>-9.46044921875E-4</c:v>
                </c:pt>
                <c:pt idx="172" formatCode="0.00E+00">
                  <c:v>-9.002685546875E-4</c:v>
                </c:pt>
                <c:pt idx="173">
                  <c:v>-2.44140625E-4</c:v>
                </c:pt>
                <c:pt idx="174">
                  <c:v>-1.190185546875E-3</c:v>
                </c:pt>
                <c:pt idx="175" formatCode="0.00E+00">
                  <c:v>-6.866455078125E-4</c:v>
                </c:pt>
                <c:pt idx="176">
                  <c:v>-7.9345703125E-4</c:v>
                </c:pt>
                <c:pt idx="177" formatCode="0.00E+00">
                  <c:v>-9.918212890625E-4</c:v>
                </c:pt>
                <c:pt idx="178" formatCode="0.00E+00">
                  <c:v>-8.087158203125E-4</c:v>
                </c:pt>
                <c:pt idx="179" formatCode="0.00E+00">
                  <c:v>-1.0223388671875E-3</c:v>
                </c:pt>
                <c:pt idx="180">
                  <c:v>-4.8828125E-4</c:v>
                </c:pt>
                <c:pt idx="181">
                  <c:v>-1.373291015625E-3</c:v>
                </c:pt>
                <c:pt idx="182" formatCode="0.00E+00">
                  <c:v>-8.697509765625E-4</c:v>
                </c:pt>
                <c:pt idx="183">
                  <c:v>-9.1552734375E-4</c:v>
                </c:pt>
                <c:pt idx="184" formatCode="0.00E+00">
                  <c:v>-6.866455078125E-4</c:v>
                </c:pt>
                <c:pt idx="185" formatCode="0.00E+00">
                  <c:v>-1.6021728515625E-3</c:v>
                </c:pt>
                <c:pt idx="186">
                  <c:v>-9.1552734375E-4</c:v>
                </c:pt>
                <c:pt idx="187">
                  <c:v>-1.40380859375E-3</c:v>
                </c:pt>
                <c:pt idx="188" formatCode="0.00E+00">
                  <c:v>-1.6326904296875E-3</c:v>
                </c:pt>
                <c:pt idx="189" formatCode="0.00E+00">
                  <c:v>-1.9683837890625E-3</c:v>
                </c:pt>
                <c:pt idx="190" formatCode="0.00E+00">
                  <c:v>-1.8768310546875E-3</c:v>
                </c:pt>
                <c:pt idx="191">
                  <c:v>-1.708984375E-3</c:v>
                </c:pt>
                <c:pt idx="192" formatCode="0.00E+00">
                  <c:v>-2.3956298828125E-3</c:v>
                </c:pt>
                <c:pt idx="193" formatCode="0.00E+00">
                  <c:v>-1.9683837890625E-3</c:v>
                </c:pt>
                <c:pt idx="194" formatCode="0.00E+00">
                  <c:v>-1.9683837890625E-3</c:v>
                </c:pt>
                <c:pt idx="195">
                  <c:v>-2.86865234375E-3</c:v>
                </c:pt>
                <c:pt idx="196">
                  <c:v>-1.190185546875E-3</c:v>
                </c:pt>
                <c:pt idx="197">
                  <c:v>-3.021240234375E-3</c:v>
                </c:pt>
                <c:pt idx="198" formatCode="0.00E+00">
                  <c:v>1.983642578125E-4</c:v>
                </c:pt>
                <c:pt idx="199" formatCode="0.00E+00">
                  <c:v>-1.5106201171875E-3</c:v>
                </c:pt>
                <c:pt idx="200">
                  <c:v>-9.1552734375E-4</c:v>
                </c:pt>
                <c:pt idx="201" formatCode="0.00E+00">
                  <c:v>-2.593994140625E-4</c:v>
                </c:pt>
                <c:pt idx="202" formatCode="0.00E+00">
                  <c:v>-1.0528564453125E-3</c:v>
                </c:pt>
                <c:pt idx="203" formatCode="0.00E+00">
                  <c:v>-8.697509765625E-4</c:v>
                </c:pt>
                <c:pt idx="204" formatCode="0.00E+00">
                  <c:v>-1.4495849609375E-3</c:v>
                </c:pt>
                <c:pt idx="205" formatCode="0.00E+00">
                  <c:v>-1.6326904296875E-3</c:v>
                </c:pt>
                <c:pt idx="206" formatCode="0.00E+00">
                  <c:v>-1.5411376953125E-3</c:v>
                </c:pt>
                <c:pt idx="207" formatCode="0.00E+00">
                  <c:v>-9.307861328125E-4</c:v>
                </c:pt>
                <c:pt idx="208">
                  <c:v>-1.5869140625E-3</c:v>
                </c:pt>
                <c:pt idx="209" formatCode="0.00E+00">
                  <c:v>-1.2664794921875E-3</c:v>
                </c:pt>
                <c:pt idx="210">
                  <c:v>-2.685546875E-3</c:v>
                </c:pt>
                <c:pt idx="211" formatCode="0.00E+00">
                  <c:v>-6.256103515625E-4</c:v>
                </c:pt>
                <c:pt idx="212" formatCode="0.00E+00">
                  <c:v>-2.5177001953125E-3</c:v>
                </c:pt>
                <c:pt idx="213" formatCode="0.00E+00">
                  <c:v>8.087158203125E-4</c:v>
                </c:pt>
                <c:pt idx="214">
                  <c:v>-3.0517578125E-3</c:v>
                </c:pt>
                <c:pt idx="215">
                  <c:v>-3.0517578125E-4</c:v>
                </c:pt>
                <c:pt idx="216">
                  <c:v>-3.23486328125E-3</c:v>
                </c:pt>
                <c:pt idx="217" formatCode="0.00E+00">
                  <c:v>1.7852783203125E-3</c:v>
                </c:pt>
                <c:pt idx="218">
                  <c:v>-1.068115234375E-3</c:v>
                </c:pt>
                <c:pt idx="219" formatCode="0.00E+00">
                  <c:v>-4.0740966796875E-3</c:v>
                </c:pt>
                <c:pt idx="220">
                  <c:v>-3.11279296875E-3</c:v>
                </c:pt>
                <c:pt idx="221" formatCode="0.00E+00">
                  <c:v>-1.52587890625E-5</c:v>
                </c:pt>
                <c:pt idx="222">
                  <c:v>-6.103515625E-5</c:v>
                </c:pt>
                <c:pt idx="223">
                  <c:v>-1.861572265625E-3</c:v>
                </c:pt>
                <c:pt idx="224">
                  <c:v>-9.765625E-4</c:v>
                </c:pt>
                <c:pt idx="225" formatCode="0.00E+00">
                  <c:v>-2.0904541015625E-3</c:v>
                </c:pt>
                <c:pt idx="226">
                  <c:v>-1.03759765625E-3</c:v>
                </c:pt>
                <c:pt idx="227" formatCode="0.00E+00">
                  <c:v>-5.340576171875E-4</c:v>
                </c:pt>
                <c:pt idx="228" formatCode="0.00E+00">
                  <c:v>-1.9378662109375E-3</c:v>
                </c:pt>
                <c:pt idx="229">
                  <c:v>-2.62451171875E-3</c:v>
                </c:pt>
                <c:pt idx="230" formatCode="0.00E+00">
                  <c:v>-1.1749267578125E-3</c:v>
                </c:pt>
                <c:pt idx="231" formatCode="0.00E+00">
                  <c:v>-3.9520263671875E-3</c:v>
                </c:pt>
                <c:pt idx="232">
                  <c:v>9.1552734375E-4</c:v>
                </c:pt>
                <c:pt idx="233" formatCode="0.00E+00">
                  <c:v>-3.4637451171875E-3</c:v>
                </c:pt>
                <c:pt idx="234" formatCode="0.00E+00">
                  <c:v>-1.068115234375E-4</c:v>
                </c:pt>
                <c:pt idx="235">
                  <c:v>-5.43212890625E-3</c:v>
                </c:pt>
                <c:pt idx="236">
                  <c:v>3.173828125E-3</c:v>
                </c:pt>
                <c:pt idx="237">
                  <c:v>-1.40380859375E-3</c:v>
                </c:pt>
                <c:pt idx="238">
                  <c:v>-2.99072265625E-3</c:v>
                </c:pt>
                <c:pt idx="239">
                  <c:v>3.0517578125E-4</c:v>
                </c:pt>
                <c:pt idx="240" formatCode="0.00E+00">
                  <c:v>-3.4027099609375E-3</c:v>
                </c:pt>
                <c:pt idx="241">
                  <c:v>-1.220703125E-3</c:v>
                </c:pt>
                <c:pt idx="242">
                  <c:v>-1.15966796875E-3</c:v>
                </c:pt>
                <c:pt idx="243">
                  <c:v>-1.77001953125E-3</c:v>
                </c:pt>
                <c:pt idx="244" formatCode="0.00E+00">
                  <c:v>-4.119873046875E-4</c:v>
                </c:pt>
                <c:pt idx="245" formatCode="0.00E+00">
                  <c:v>-5.5694580078125E-3</c:v>
                </c:pt>
                <c:pt idx="246" formatCode="0.00E+00">
                  <c:v>3.0670166015625E-3</c:v>
                </c:pt>
                <c:pt idx="247" formatCode="0.00E+00">
                  <c:v>-1.10321044921875E-2</c:v>
                </c:pt>
                <c:pt idx="248">
                  <c:v>5.92041015625E-3</c:v>
                </c:pt>
                <c:pt idx="249">
                  <c:v>3.35693359375E-3</c:v>
                </c:pt>
                <c:pt idx="250" formatCode="0.00E+00">
                  <c:v>-1.36566162109375E-2</c:v>
                </c:pt>
                <c:pt idx="251">
                  <c:v>-8.6669921875E-3</c:v>
                </c:pt>
                <c:pt idx="252" formatCode="0.00E+00">
                  <c:v>1.3885498046875E-3</c:v>
                </c:pt>
                <c:pt idx="253" formatCode="0.00E+00">
                  <c:v>9.6282958984375E-3</c:v>
                </c:pt>
                <c:pt idx="254">
                  <c:v>8.453369140625E-3</c:v>
                </c:pt>
                <c:pt idx="255" formatCode="0.00E+00">
                  <c:v>8.697509765625E-4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54-4CD1-9E99-129707323375}"/>
            </c:ext>
          </c:extLst>
        </c:ser>
        <c:ser>
          <c:idx val="1"/>
          <c:order val="1"/>
          <c:tx>
            <c:strRef>
              <c:f>'F UV New'!$C$14</c:f>
              <c:strCache>
                <c:ptCount val="1"/>
                <c:pt idx="0">
                  <c:v>6F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'F UV New'!$C$15:$C$270</c:f>
              <c:numCache>
                <c:formatCode>General</c:formatCode>
                <c:ptCount val="256"/>
                <c:pt idx="0" formatCode="0.00E+00">
                  <c:v>4.53948974609375E-2</c:v>
                </c:pt>
                <c:pt idx="1">
                  <c:v>0.70361328125</c:v>
                </c:pt>
                <c:pt idx="2">
                  <c:v>0.80999755859375</c:v>
                </c:pt>
                <c:pt idx="3">
                  <c:v>1.0857391357421899</c:v>
                </c:pt>
                <c:pt idx="4">
                  <c:v>1.0706024169921899</c:v>
                </c:pt>
                <c:pt idx="5">
                  <c:v>1.0792236328125</c:v>
                </c:pt>
                <c:pt idx="6">
                  <c:v>1.33489990234375</c:v>
                </c:pt>
                <c:pt idx="7">
                  <c:v>0.95539855957031306</c:v>
                </c:pt>
                <c:pt idx="8">
                  <c:v>1.07879638671875</c:v>
                </c:pt>
                <c:pt idx="9">
                  <c:v>0.72126770019531306</c:v>
                </c:pt>
                <c:pt idx="10">
                  <c:v>0.67210388183593806</c:v>
                </c:pt>
                <c:pt idx="11">
                  <c:v>0.51715087890625</c:v>
                </c:pt>
                <c:pt idx="12">
                  <c:v>0.503204345703125</c:v>
                </c:pt>
                <c:pt idx="13">
                  <c:v>0.408233642578125</c:v>
                </c:pt>
                <c:pt idx="14">
                  <c:v>0.41607666015625</c:v>
                </c:pt>
                <c:pt idx="15">
                  <c:v>0.362075805664063</c:v>
                </c:pt>
                <c:pt idx="16">
                  <c:v>0.381988525390625</c:v>
                </c:pt>
                <c:pt idx="17">
                  <c:v>0.341842651367188</c:v>
                </c:pt>
                <c:pt idx="18">
                  <c:v>0.354217529296875</c:v>
                </c:pt>
                <c:pt idx="19">
                  <c:v>0.32354736328125</c:v>
                </c:pt>
                <c:pt idx="20">
                  <c:v>0.3438720703125</c:v>
                </c:pt>
                <c:pt idx="21">
                  <c:v>0.344070434570313</c:v>
                </c:pt>
                <c:pt idx="22">
                  <c:v>0.370437622070313</c:v>
                </c:pt>
                <c:pt idx="23">
                  <c:v>0.38116455078125</c:v>
                </c:pt>
                <c:pt idx="24">
                  <c:v>0.423416137695313</c:v>
                </c:pt>
                <c:pt idx="25">
                  <c:v>0.437820434570313</c:v>
                </c:pt>
                <c:pt idx="26">
                  <c:v>0.482757568359375</c:v>
                </c:pt>
                <c:pt idx="27">
                  <c:v>0.484817504882813</c:v>
                </c:pt>
                <c:pt idx="28">
                  <c:v>0.530242919921875</c:v>
                </c:pt>
                <c:pt idx="29">
                  <c:v>0.50492858886718806</c:v>
                </c:pt>
                <c:pt idx="30">
                  <c:v>0.509674072265625</c:v>
                </c:pt>
                <c:pt idx="31">
                  <c:v>0.45904541015625</c:v>
                </c:pt>
                <c:pt idx="32">
                  <c:v>0.457733154296875</c:v>
                </c:pt>
                <c:pt idx="33">
                  <c:v>0.42535400390625</c:v>
                </c:pt>
                <c:pt idx="34">
                  <c:v>0.426055908203125</c:v>
                </c:pt>
                <c:pt idx="35">
                  <c:v>0.40313720703125</c:v>
                </c:pt>
                <c:pt idx="36">
                  <c:v>0.404022216796875</c:v>
                </c:pt>
                <c:pt idx="37">
                  <c:v>0.3780517578125</c:v>
                </c:pt>
                <c:pt idx="38">
                  <c:v>0.363922119140625</c:v>
                </c:pt>
                <c:pt idx="39">
                  <c:v>0.328567504882813</c:v>
                </c:pt>
                <c:pt idx="40">
                  <c:v>0.314544677734375</c:v>
                </c:pt>
                <c:pt idx="41">
                  <c:v>0.2890625</c:v>
                </c:pt>
                <c:pt idx="42">
                  <c:v>0.286483764648438</c:v>
                </c:pt>
                <c:pt idx="43">
                  <c:v>0.265884399414063</c:v>
                </c:pt>
                <c:pt idx="44">
                  <c:v>0.265121459960938</c:v>
                </c:pt>
                <c:pt idx="45">
                  <c:v>0.246475219726563</c:v>
                </c:pt>
                <c:pt idx="46">
                  <c:v>0.265182495117188</c:v>
                </c:pt>
                <c:pt idx="47">
                  <c:v>0.244247436523438</c:v>
                </c:pt>
                <c:pt idx="48">
                  <c:v>0.263381958007813</c:v>
                </c:pt>
                <c:pt idx="49">
                  <c:v>0.265304565429688</c:v>
                </c:pt>
                <c:pt idx="50">
                  <c:v>0.295211791992188</c:v>
                </c:pt>
                <c:pt idx="51">
                  <c:v>0.310043334960938</c:v>
                </c:pt>
                <c:pt idx="52">
                  <c:v>0.349029541015625</c:v>
                </c:pt>
                <c:pt idx="53">
                  <c:v>0.368194580078125</c:v>
                </c:pt>
                <c:pt idx="54">
                  <c:v>0.409988403320313</c:v>
                </c:pt>
                <c:pt idx="55">
                  <c:v>0.431838989257813</c:v>
                </c:pt>
                <c:pt idx="56">
                  <c:v>0.48272705078125</c:v>
                </c:pt>
                <c:pt idx="57">
                  <c:v>0.507080078125</c:v>
                </c:pt>
                <c:pt idx="58">
                  <c:v>0.565460205078125</c:v>
                </c:pt>
                <c:pt idx="59">
                  <c:v>0.585906982421875</c:v>
                </c:pt>
                <c:pt idx="60">
                  <c:v>0.62712097167968806</c:v>
                </c:pt>
                <c:pt idx="61">
                  <c:v>0.6158447265625</c:v>
                </c:pt>
                <c:pt idx="62">
                  <c:v>0.647186279296875</c:v>
                </c:pt>
                <c:pt idx="63">
                  <c:v>0.62956237792968806</c:v>
                </c:pt>
                <c:pt idx="64">
                  <c:v>0.66819763183593806</c:v>
                </c:pt>
                <c:pt idx="65">
                  <c:v>0.658416748046875</c:v>
                </c:pt>
                <c:pt idx="66">
                  <c:v>0.70024108886718806</c:v>
                </c:pt>
                <c:pt idx="67">
                  <c:v>0.66203308105468806</c:v>
                </c:pt>
                <c:pt idx="68">
                  <c:v>0.66468811035156306</c:v>
                </c:pt>
                <c:pt idx="69">
                  <c:v>0.58805847167968806</c:v>
                </c:pt>
                <c:pt idx="70">
                  <c:v>0.559326171875</c:v>
                </c:pt>
                <c:pt idx="71">
                  <c:v>0.486160278320313</c:v>
                </c:pt>
                <c:pt idx="72">
                  <c:v>0.468490600585938</c:v>
                </c:pt>
                <c:pt idx="73">
                  <c:v>0.427871704101563</c:v>
                </c:pt>
                <c:pt idx="74">
                  <c:v>0.436019897460938</c:v>
                </c:pt>
                <c:pt idx="75">
                  <c:v>0.423812866210938</c:v>
                </c:pt>
                <c:pt idx="76">
                  <c:v>0.458358764648438</c:v>
                </c:pt>
                <c:pt idx="77">
                  <c:v>0.468429565429688</c:v>
                </c:pt>
                <c:pt idx="78">
                  <c:v>0.527679443359375</c:v>
                </c:pt>
                <c:pt idx="79">
                  <c:v>0.547576904296875</c:v>
                </c:pt>
                <c:pt idx="80">
                  <c:v>0.62394714355468806</c:v>
                </c:pt>
                <c:pt idx="81">
                  <c:v>0.6435546875</c:v>
                </c:pt>
                <c:pt idx="82">
                  <c:v>0.71702575683593806</c:v>
                </c:pt>
                <c:pt idx="83">
                  <c:v>0.70579528808593806</c:v>
                </c:pt>
                <c:pt idx="84">
                  <c:v>0.76025390625</c:v>
                </c:pt>
                <c:pt idx="85">
                  <c:v>0.74363708496093806</c:v>
                </c:pt>
                <c:pt idx="86">
                  <c:v>0.80320739746093806</c:v>
                </c:pt>
                <c:pt idx="87">
                  <c:v>0.78300476074218806</c:v>
                </c:pt>
                <c:pt idx="88">
                  <c:v>0.85218811035156306</c:v>
                </c:pt>
                <c:pt idx="89">
                  <c:v>0.82574462890625</c:v>
                </c:pt>
                <c:pt idx="90">
                  <c:v>0.89869689941406306</c:v>
                </c:pt>
                <c:pt idx="91">
                  <c:v>0.85882568359375</c:v>
                </c:pt>
                <c:pt idx="92">
                  <c:v>0.88751220703125</c:v>
                </c:pt>
                <c:pt idx="93">
                  <c:v>0.798858642578125</c:v>
                </c:pt>
                <c:pt idx="94">
                  <c:v>0.784515380859375</c:v>
                </c:pt>
                <c:pt idx="95">
                  <c:v>0.69964599609375</c:v>
                </c:pt>
                <c:pt idx="96">
                  <c:v>0.65611267089843806</c:v>
                </c:pt>
                <c:pt idx="97">
                  <c:v>0.54429626464843806</c:v>
                </c:pt>
                <c:pt idx="98">
                  <c:v>0.454498291015625</c:v>
                </c:pt>
                <c:pt idx="99">
                  <c:v>0.345016479492188</c:v>
                </c:pt>
                <c:pt idx="100">
                  <c:v>0.272125244140625</c:v>
                </c:pt>
                <c:pt idx="101">
                  <c:v>0.21563720703125</c:v>
                </c:pt>
                <c:pt idx="102">
                  <c:v>0.167388916015625</c:v>
                </c:pt>
                <c:pt idx="103">
                  <c:v>0.132949829101563</c:v>
                </c:pt>
                <c:pt idx="104">
                  <c:v>9.80224609375E-2</c:v>
                </c:pt>
                <c:pt idx="105">
                  <c:v>6.9427490234375E-2</c:v>
                </c:pt>
                <c:pt idx="106" formatCode="0.00E+00">
                  <c:v>5.61065673828125E-2</c:v>
                </c:pt>
                <c:pt idx="107">
                  <c:v>3.448486328125E-2</c:v>
                </c:pt>
                <c:pt idx="108">
                  <c:v>2.9815673828125E-2</c:v>
                </c:pt>
                <c:pt idx="109" formatCode="0.00E+00">
                  <c:v>2.07977294921875E-2</c:v>
                </c:pt>
                <c:pt idx="110">
                  <c:v>1.422119140625E-2</c:v>
                </c:pt>
                <c:pt idx="111">
                  <c:v>1.1474609375E-2</c:v>
                </c:pt>
                <c:pt idx="112">
                  <c:v>7.99560546875E-3</c:v>
                </c:pt>
                <c:pt idx="113" formatCode="0.00E+00">
                  <c:v>5.4779052734375E-3</c:v>
                </c:pt>
                <c:pt idx="114">
                  <c:v>4.119873046875E-3</c:v>
                </c:pt>
                <c:pt idx="115">
                  <c:v>3.936767578125E-3</c:v>
                </c:pt>
                <c:pt idx="116" formatCode="0.00E+00">
                  <c:v>3.9215087890625E-3</c:v>
                </c:pt>
                <c:pt idx="117" formatCode="0.00E+00">
                  <c:v>1.0528564453125E-3</c:v>
                </c:pt>
                <c:pt idx="118" formatCode="0.00E+00">
                  <c:v>-4.119873046875E-4</c:v>
                </c:pt>
                <c:pt idx="119">
                  <c:v>-1.52587890625E-4</c:v>
                </c:pt>
                <c:pt idx="120">
                  <c:v>1.8310546875E-3</c:v>
                </c:pt>
                <c:pt idx="121">
                  <c:v>-2.838134765625E-3</c:v>
                </c:pt>
                <c:pt idx="122" formatCode="0.00E+00">
                  <c:v>-1.1444091796875E-3</c:v>
                </c:pt>
                <c:pt idx="123" formatCode="0.00E+00">
                  <c:v>-1.4495849609375E-3</c:v>
                </c:pt>
                <c:pt idx="124" formatCode="0.00E+00">
                  <c:v>-1.8768310546875E-3</c:v>
                </c:pt>
                <c:pt idx="125" formatCode="0.00E+00">
                  <c:v>-8.697509765625E-4</c:v>
                </c:pt>
                <c:pt idx="126">
                  <c:v>-2.166748046875E-3</c:v>
                </c:pt>
                <c:pt idx="127">
                  <c:v>-2.50244140625E-3</c:v>
                </c:pt>
                <c:pt idx="128" formatCode="0.00E+00">
                  <c:v>-3.0975341796875E-3</c:v>
                </c:pt>
                <c:pt idx="129">
                  <c:v>-3.875732421875E-3</c:v>
                </c:pt>
                <c:pt idx="130" formatCode="0.00E+00">
                  <c:v>-4.1351318359375E-3</c:v>
                </c:pt>
                <c:pt idx="131" formatCode="0.00E+00">
                  <c:v>-4.4403076171875E-3</c:v>
                </c:pt>
                <c:pt idx="132" formatCode="0.00E+00">
                  <c:v>-4.3792724609375E-3</c:v>
                </c:pt>
                <c:pt idx="133">
                  <c:v>-3.90625E-3</c:v>
                </c:pt>
                <c:pt idx="134" formatCode="0.00E+00">
                  <c:v>-2.5177001953125E-3</c:v>
                </c:pt>
                <c:pt idx="135" formatCode="0.00E+00">
                  <c:v>-3.4637451171875E-3</c:v>
                </c:pt>
                <c:pt idx="136">
                  <c:v>-4.39453125E-3</c:v>
                </c:pt>
                <c:pt idx="137" formatCode="0.00E+00">
                  <c:v>-1.2359619140625E-3</c:v>
                </c:pt>
                <c:pt idx="138">
                  <c:v>-3.173828125E-3</c:v>
                </c:pt>
                <c:pt idx="139" formatCode="0.00E+00">
                  <c:v>-3.2806396484375E-3</c:v>
                </c:pt>
                <c:pt idx="140">
                  <c:v>-5.79833984375E-3</c:v>
                </c:pt>
                <c:pt idx="141" formatCode="0.00E+00">
                  <c:v>-2.8228759765625E-3</c:v>
                </c:pt>
                <c:pt idx="142" formatCode="0.00E+00">
                  <c:v>-3.1890869140625E-3</c:v>
                </c:pt>
                <c:pt idx="143" formatCode="0.00E+00">
                  <c:v>-3.3416748046875E-3</c:v>
                </c:pt>
                <c:pt idx="144">
                  <c:v>-3.448486328125E-3</c:v>
                </c:pt>
                <c:pt idx="145" formatCode="0.00E+00">
                  <c:v>-2.3040771484375E-3</c:v>
                </c:pt>
                <c:pt idx="146">
                  <c:v>-2.9296875E-3</c:v>
                </c:pt>
                <c:pt idx="147" formatCode="0.00E+00">
                  <c:v>-1.4495849609375E-3</c:v>
                </c:pt>
                <c:pt idx="148">
                  <c:v>9.1552734375E-5</c:v>
                </c:pt>
                <c:pt idx="149" formatCode="0.00E+00">
                  <c:v>-4.0740966796875E-3</c:v>
                </c:pt>
                <c:pt idx="150" formatCode="0.00E+00">
                  <c:v>-2.8839111328125E-3</c:v>
                </c:pt>
                <c:pt idx="151" formatCode="0.00E+00">
                  <c:v>-3.0364990234375E-3</c:v>
                </c:pt>
                <c:pt idx="152">
                  <c:v>-3.448486328125E-3</c:v>
                </c:pt>
                <c:pt idx="153" formatCode="0.00E+00">
                  <c:v>-6.256103515625E-4</c:v>
                </c:pt>
                <c:pt idx="154" formatCode="0.00E+00">
                  <c:v>-2.7618408203125E-3</c:v>
                </c:pt>
                <c:pt idx="155" formatCode="0.00E+00">
                  <c:v>-3.0364990234375E-3</c:v>
                </c:pt>
                <c:pt idx="156" formatCode="0.00E+00">
                  <c:v>-1.8157958984375E-3</c:v>
                </c:pt>
                <c:pt idx="157">
                  <c:v>-3.143310546875E-3</c:v>
                </c:pt>
                <c:pt idx="158" formatCode="0.00E+00">
                  <c:v>-3.7078857421875E-3</c:v>
                </c:pt>
                <c:pt idx="159">
                  <c:v>-3.265380859375E-3</c:v>
                </c:pt>
                <c:pt idx="160">
                  <c:v>-2.044677734375E-3</c:v>
                </c:pt>
                <c:pt idx="161" formatCode="0.00E+00">
                  <c:v>-2.9144287109375E-3</c:v>
                </c:pt>
                <c:pt idx="162" formatCode="0.00E+00">
                  <c:v>-4.0130615234375E-3</c:v>
                </c:pt>
                <c:pt idx="163" formatCode="0.00E+00">
                  <c:v>-3.3721923828125E-3</c:v>
                </c:pt>
                <c:pt idx="164" formatCode="0.00E+00">
                  <c:v>-2.8228759765625E-3</c:v>
                </c:pt>
                <c:pt idx="165">
                  <c:v>-4.180908203125E-3</c:v>
                </c:pt>
                <c:pt idx="166" formatCode="0.00E+00">
                  <c:v>-4.1656494140625E-3</c:v>
                </c:pt>
                <c:pt idx="167" formatCode="0.00E+00">
                  <c:v>-3.5858154296875E-3</c:v>
                </c:pt>
                <c:pt idx="168">
                  <c:v>-3.021240234375E-3</c:v>
                </c:pt>
                <c:pt idx="169" formatCode="0.00E+00">
                  <c:v>-2.7923583984375E-3</c:v>
                </c:pt>
                <c:pt idx="170" formatCode="0.00E+00">
                  <c:v>-3.8299560546875E-3</c:v>
                </c:pt>
                <c:pt idx="171">
                  <c:v>-1.800537109375E-3</c:v>
                </c:pt>
                <c:pt idx="172">
                  <c:v>-1.922607421875E-3</c:v>
                </c:pt>
                <c:pt idx="173">
                  <c:v>-3.631591796875E-3</c:v>
                </c:pt>
                <c:pt idx="174" formatCode="0.00E+00">
                  <c:v>-8.392333984375E-4</c:v>
                </c:pt>
                <c:pt idx="175" formatCode="0.00E+00">
                  <c:v>-2.5482177734375E-3</c:v>
                </c:pt>
                <c:pt idx="176" formatCode="0.00E+00">
                  <c:v>-1.5106201171875E-3</c:v>
                </c:pt>
                <c:pt idx="177">
                  <c:v>-2.105712890625E-3</c:v>
                </c:pt>
                <c:pt idx="178" formatCode="0.00E+00">
                  <c:v>-2.2735595703125E-3</c:v>
                </c:pt>
                <c:pt idx="179">
                  <c:v>-2.25830078125E-3</c:v>
                </c:pt>
                <c:pt idx="180">
                  <c:v>-3.570556640625E-3</c:v>
                </c:pt>
                <c:pt idx="181" formatCode="0.00E+00">
                  <c:v>-1.6021728515625E-3</c:v>
                </c:pt>
                <c:pt idx="182" formatCode="0.00E+00">
                  <c:v>-3.0364990234375E-3</c:v>
                </c:pt>
                <c:pt idx="183">
                  <c:v>-3.082275390625E-3</c:v>
                </c:pt>
                <c:pt idx="184">
                  <c:v>-3.90625E-3</c:v>
                </c:pt>
                <c:pt idx="185">
                  <c:v>-8.544921875E-4</c:v>
                </c:pt>
                <c:pt idx="186">
                  <c:v>-3.662109375E-3</c:v>
                </c:pt>
                <c:pt idx="187">
                  <c:v>-2.5634765625E-3</c:v>
                </c:pt>
                <c:pt idx="188">
                  <c:v>-1.556396484375E-3</c:v>
                </c:pt>
                <c:pt idx="189">
                  <c:v>7.01904296875E-4</c:v>
                </c:pt>
                <c:pt idx="190" formatCode="0.00E+00">
                  <c:v>1.373291015625E-4</c:v>
                </c:pt>
                <c:pt idx="191">
                  <c:v>-1.129150390625E-3</c:v>
                </c:pt>
                <c:pt idx="192">
                  <c:v>-4.2724609375E-4</c:v>
                </c:pt>
                <c:pt idx="193" formatCode="0.00E+00">
                  <c:v>-1.4495849609375E-3</c:v>
                </c:pt>
                <c:pt idx="194">
                  <c:v>-3.0517578125E-3</c:v>
                </c:pt>
                <c:pt idx="195" formatCode="0.00E+00">
                  <c:v>4.425048828125E-4</c:v>
                </c:pt>
                <c:pt idx="196">
                  <c:v>-5.9814453125E-3</c:v>
                </c:pt>
                <c:pt idx="197" formatCode="0.00E+00">
                  <c:v>2.288818359375E-4</c:v>
                </c:pt>
                <c:pt idx="198" formatCode="0.00E+00">
                  <c:v>-4.1351318359375E-3</c:v>
                </c:pt>
                <c:pt idx="199">
                  <c:v>-4.241943359375E-3</c:v>
                </c:pt>
                <c:pt idx="200" formatCode="0.00E+00">
                  <c:v>-4.8065185546875E-3</c:v>
                </c:pt>
                <c:pt idx="201">
                  <c:v>-3.0517578125E-5</c:v>
                </c:pt>
                <c:pt idx="202">
                  <c:v>-4.302978515625E-3</c:v>
                </c:pt>
                <c:pt idx="203">
                  <c:v>-4.730224609375E-3</c:v>
                </c:pt>
                <c:pt idx="204">
                  <c:v>-8.544921875E-4</c:v>
                </c:pt>
                <c:pt idx="205">
                  <c:v>-2.777099609375E-3</c:v>
                </c:pt>
                <c:pt idx="206">
                  <c:v>-3.0517578125E-3</c:v>
                </c:pt>
                <c:pt idx="207">
                  <c:v>-5.035400390625E-3</c:v>
                </c:pt>
                <c:pt idx="208" formatCode="0.00E+00">
                  <c:v>-3.6163330078125E-3</c:v>
                </c:pt>
                <c:pt idx="209" formatCode="0.00E+00">
                  <c:v>-3.6773681640625E-3</c:v>
                </c:pt>
                <c:pt idx="210" formatCode="0.00E+00">
                  <c:v>-1.2359619140625E-3</c:v>
                </c:pt>
                <c:pt idx="211">
                  <c:v>-4.425048828125E-3</c:v>
                </c:pt>
                <c:pt idx="212" formatCode="0.00E+00">
                  <c:v>-7.781982421875E-4</c:v>
                </c:pt>
                <c:pt idx="213">
                  <c:v>-6.500244140625E-3</c:v>
                </c:pt>
                <c:pt idx="214" formatCode="0.00E+00">
                  <c:v>-3.5552978515625E-3</c:v>
                </c:pt>
                <c:pt idx="215" formatCode="0.00E+00">
                  <c:v>-2.7618408203125E-3</c:v>
                </c:pt>
                <c:pt idx="216">
                  <c:v>-1.861572265625E-3</c:v>
                </c:pt>
                <c:pt idx="217" formatCode="0.00E+00">
                  <c:v>-6.0882568359375E-3</c:v>
                </c:pt>
                <c:pt idx="218">
                  <c:v>-2.38037109375E-3</c:v>
                </c:pt>
                <c:pt idx="219">
                  <c:v>-1.129150390625E-3</c:v>
                </c:pt>
                <c:pt idx="220">
                  <c:v>-5.18798828125E-3</c:v>
                </c:pt>
                <c:pt idx="221">
                  <c:v>-7.080078125E-3</c:v>
                </c:pt>
                <c:pt idx="222" formatCode="0.00E+00">
                  <c:v>-4.5013427734375E-3</c:v>
                </c:pt>
                <c:pt idx="223" formatCode="0.00E+00">
                  <c:v>-1.3885498046875E-3</c:v>
                </c:pt>
                <c:pt idx="224">
                  <c:v>-3.814697265625E-3</c:v>
                </c:pt>
                <c:pt idx="225">
                  <c:v>-4.119873046875E-3</c:v>
                </c:pt>
                <c:pt idx="226" formatCode="0.00E+00">
                  <c:v>-5.6610107421875E-3</c:v>
                </c:pt>
                <c:pt idx="227">
                  <c:v>-3.662109375E-3</c:v>
                </c:pt>
                <c:pt idx="228" formatCode="0.00E+00">
                  <c:v>-3.5552978515625E-3</c:v>
                </c:pt>
                <c:pt idx="229">
                  <c:v>2.227783203125E-3</c:v>
                </c:pt>
                <c:pt idx="230">
                  <c:v>-5.950927734375E-3</c:v>
                </c:pt>
                <c:pt idx="231" formatCode="0.00E+00">
                  <c:v>-3.5552978515625E-3</c:v>
                </c:pt>
                <c:pt idx="232" formatCode="0.00E+00">
                  <c:v>-3.7078857421875E-3</c:v>
                </c:pt>
                <c:pt idx="233" formatCode="0.00E+00">
                  <c:v>6.7291259765625E-3</c:v>
                </c:pt>
                <c:pt idx="234">
                  <c:v>6.40869140625E-4</c:v>
                </c:pt>
                <c:pt idx="235">
                  <c:v>-1.190185546875E-2</c:v>
                </c:pt>
                <c:pt idx="236">
                  <c:v>-6.866455078125E-3</c:v>
                </c:pt>
                <c:pt idx="237">
                  <c:v>1.434326171875E-3</c:v>
                </c:pt>
                <c:pt idx="238" formatCode="0.00E+00">
                  <c:v>-6.5765380859375E-3</c:v>
                </c:pt>
                <c:pt idx="239">
                  <c:v>-2.0751953125E-3</c:v>
                </c:pt>
                <c:pt idx="240" formatCode="0.00E+00">
                  <c:v>-1.0833740234375E-3</c:v>
                </c:pt>
                <c:pt idx="241">
                  <c:v>3.662109375E-4</c:v>
                </c:pt>
                <c:pt idx="242">
                  <c:v>-6.866455078125E-3</c:v>
                </c:pt>
                <c:pt idx="243">
                  <c:v>-9.1552734375E-5</c:v>
                </c:pt>
                <c:pt idx="244" formatCode="0.00E+00">
                  <c:v>-3.0670166015625E-3</c:v>
                </c:pt>
                <c:pt idx="245" formatCode="0.00E+00">
                  <c:v>1.0223388671875E-3</c:v>
                </c:pt>
                <c:pt idx="246">
                  <c:v>-7.843017578125E-3</c:v>
                </c:pt>
                <c:pt idx="247">
                  <c:v>3.753662109375E-3</c:v>
                </c:pt>
                <c:pt idx="248" formatCode="0.00E+00">
                  <c:v>-1.97906494140625E-2</c:v>
                </c:pt>
                <c:pt idx="249" formatCode="0.00E+00">
                  <c:v>9.8724365234375E-3</c:v>
                </c:pt>
                <c:pt idx="250">
                  <c:v>1.07421875E-2</c:v>
                </c:pt>
                <c:pt idx="251">
                  <c:v>-1.2451171875E-2</c:v>
                </c:pt>
                <c:pt idx="252">
                  <c:v>-2.5115966796875E-2</c:v>
                </c:pt>
                <c:pt idx="253">
                  <c:v>-1.40380859375E-2</c:v>
                </c:pt>
                <c:pt idx="254" formatCode="0.00E+00">
                  <c:v>-2.8839111328125E-3</c:v>
                </c:pt>
                <c:pt idx="255" formatCode="0.00E+00">
                  <c:v>1.06048583984375E-2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54-4CD1-9E99-129707323375}"/>
            </c:ext>
          </c:extLst>
        </c:ser>
        <c:ser>
          <c:idx val="2"/>
          <c:order val="2"/>
          <c:tx>
            <c:strRef>
              <c:f>'F UV New'!$D$14</c:f>
              <c:strCache>
                <c:ptCount val="1"/>
                <c:pt idx="0">
                  <c:v>unsub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 UV New'!$A$15:$A$270</c:f>
              <c:numCache>
                <c:formatCode>General</c:formatCode>
                <c:ptCount val="2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  <c:pt idx="253">
                  <c:v>696</c:v>
                </c:pt>
                <c:pt idx="254">
                  <c:v>698</c:v>
                </c:pt>
                <c:pt idx="255">
                  <c:v>700</c:v>
                </c:pt>
              </c:numCache>
            </c:numRef>
          </c:xVal>
          <c:yVal>
            <c:numRef>
              <c:f>'F UV New'!$D$15:$D$270</c:f>
              <c:numCache>
                <c:formatCode>General</c:formatCode>
                <c:ptCount val="256"/>
                <c:pt idx="0">
                  <c:v>1.4711761474609399</c:v>
                </c:pt>
                <c:pt idx="1">
                  <c:v>1.55633544921875</c:v>
                </c:pt>
                <c:pt idx="2">
                  <c:v>2.3957977294921902</c:v>
                </c:pt>
                <c:pt idx="3">
                  <c:v>1.9866943359375</c:v>
                </c:pt>
                <c:pt idx="4">
                  <c:v>2.6391906738281299</c:v>
                </c:pt>
                <c:pt idx="5">
                  <c:v>2.1569976806640598</c:v>
                </c:pt>
                <c:pt idx="6">
                  <c:v>3.0069732666015598</c:v>
                </c:pt>
                <c:pt idx="7">
                  <c:v>2.35784912109375</c:v>
                </c:pt>
                <c:pt idx="8">
                  <c:v>3.0802001953125</c:v>
                </c:pt>
                <c:pt idx="9">
                  <c:v>2.3066101074218799</c:v>
                </c:pt>
                <c:pt idx="10">
                  <c:v>2.305419921875</c:v>
                </c:pt>
                <c:pt idx="11">
                  <c:v>1.5945892333984399</c:v>
                </c:pt>
                <c:pt idx="12">
                  <c:v>1.3744354248046899</c:v>
                </c:pt>
                <c:pt idx="13">
                  <c:v>1.0968475341796899</c:v>
                </c:pt>
                <c:pt idx="14">
                  <c:v>0.97599792480468806</c:v>
                </c:pt>
                <c:pt idx="15">
                  <c:v>0.84181213378906306</c:v>
                </c:pt>
                <c:pt idx="16">
                  <c:v>0.78923034667968806</c:v>
                </c:pt>
                <c:pt idx="17">
                  <c:v>0.71543884277343806</c:v>
                </c:pt>
                <c:pt idx="18">
                  <c:v>0.68318176269531306</c:v>
                </c:pt>
                <c:pt idx="19">
                  <c:v>0.625030517578125</c:v>
                </c:pt>
                <c:pt idx="20">
                  <c:v>0.59326171875</c:v>
                </c:pt>
                <c:pt idx="21">
                  <c:v>0.555572509765625</c:v>
                </c:pt>
                <c:pt idx="22">
                  <c:v>0.53810119628906306</c:v>
                </c:pt>
                <c:pt idx="23">
                  <c:v>0.51280212402343806</c:v>
                </c:pt>
                <c:pt idx="24">
                  <c:v>0.513885498046875</c:v>
                </c:pt>
                <c:pt idx="25">
                  <c:v>0.51458740234375</c:v>
                </c:pt>
                <c:pt idx="26">
                  <c:v>0.529876708984375</c:v>
                </c:pt>
                <c:pt idx="27">
                  <c:v>0.52983093261718806</c:v>
                </c:pt>
                <c:pt idx="28">
                  <c:v>0.55194091796875</c:v>
                </c:pt>
                <c:pt idx="29">
                  <c:v>0.55735778808593806</c:v>
                </c:pt>
                <c:pt idx="30">
                  <c:v>0.558563232421875</c:v>
                </c:pt>
                <c:pt idx="31">
                  <c:v>0.52980041503906306</c:v>
                </c:pt>
                <c:pt idx="32">
                  <c:v>0.511444091796875</c:v>
                </c:pt>
                <c:pt idx="33">
                  <c:v>0.494293212890625</c:v>
                </c:pt>
                <c:pt idx="34">
                  <c:v>0.494216918945313</c:v>
                </c:pt>
                <c:pt idx="35">
                  <c:v>0.47857666015625</c:v>
                </c:pt>
                <c:pt idx="36">
                  <c:v>0.473739624023438</c:v>
                </c:pt>
                <c:pt idx="37">
                  <c:v>0.463775634765625</c:v>
                </c:pt>
                <c:pt idx="38">
                  <c:v>0.449630737304688</c:v>
                </c:pt>
                <c:pt idx="39">
                  <c:v>0.430511474609375</c:v>
                </c:pt>
                <c:pt idx="40">
                  <c:v>0.407562255859375</c:v>
                </c:pt>
                <c:pt idx="41">
                  <c:v>0.387039184570313</c:v>
                </c:pt>
                <c:pt idx="42">
                  <c:v>0.37103271484375</c:v>
                </c:pt>
                <c:pt idx="43">
                  <c:v>0.355545043945313</c:v>
                </c:pt>
                <c:pt idx="44">
                  <c:v>0.346893310546875</c:v>
                </c:pt>
                <c:pt idx="45">
                  <c:v>0.32989501953125</c:v>
                </c:pt>
                <c:pt idx="46">
                  <c:v>0.321746826171875</c:v>
                </c:pt>
                <c:pt idx="47">
                  <c:v>0.309646606445313</c:v>
                </c:pt>
                <c:pt idx="48">
                  <c:v>0.308914184570313</c:v>
                </c:pt>
                <c:pt idx="49">
                  <c:v>0.30169677734375</c:v>
                </c:pt>
                <c:pt idx="50">
                  <c:v>0.302963256835938</c:v>
                </c:pt>
                <c:pt idx="51">
                  <c:v>0.305801391601563</c:v>
                </c:pt>
                <c:pt idx="52">
                  <c:v>0.317855834960938</c:v>
                </c:pt>
                <c:pt idx="53">
                  <c:v>0.329498291015625</c:v>
                </c:pt>
                <c:pt idx="54">
                  <c:v>0.3477783203125</c:v>
                </c:pt>
                <c:pt idx="55">
                  <c:v>0.365280151367188</c:v>
                </c:pt>
                <c:pt idx="56">
                  <c:v>0.392745971679688</c:v>
                </c:pt>
                <c:pt idx="57">
                  <c:v>0.417251586914063</c:v>
                </c:pt>
                <c:pt idx="58">
                  <c:v>0.453948974609375</c:v>
                </c:pt>
                <c:pt idx="59">
                  <c:v>0.48828125</c:v>
                </c:pt>
                <c:pt idx="60">
                  <c:v>0.53300476074218806</c:v>
                </c:pt>
                <c:pt idx="61">
                  <c:v>0.55464172363281306</c:v>
                </c:pt>
                <c:pt idx="62">
                  <c:v>0.57377624511718806</c:v>
                </c:pt>
                <c:pt idx="63">
                  <c:v>0.57078552246093806</c:v>
                </c:pt>
                <c:pt idx="64">
                  <c:v>0.58415222167968806</c:v>
                </c:pt>
                <c:pt idx="65">
                  <c:v>0.5869140625</c:v>
                </c:pt>
                <c:pt idx="66">
                  <c:v>0.61383056640625</c:v>
                </c:pt>
                <c:pt idx="67">
                  <c:v>0.61192321777343806</c:v>
                </c:pt>
                <c:pt idx="68">
                  <c:v>0.627410888671875</c:v>
                </c:pt>
                <c:pt idx="69">
                  <c:v>0.59974670410156306</c:v>
                </c:pt>
                <c:pt idx="70">
                  <c:v>0.56779479980468806</c:v>
                </c:pt>
                <c:pt idx="71">
                  <c:v>0.51194763183593806</c:v>
                </c:pt>
                <c:pt idx="72">
                  <c:v>0.453536987304688</c:v>
                </c:pt>
                <c:pt idx="73">
                  <c:v>0.386505126953125</c:v>
                </c:pt>
                <c:pt idx="74">
                  <c:v>0.34588623046875</c:v>
                </c:pt>
                <c:pt idx="75">
                  <c:v>0.314315795898438</c:v>
                </c:pt>
                <c:pt idx="76">
                  <c:v>0.306808471679688</c:v>
                </c:pt>
                <c:pt idx="77">
                  <c:v>0.303665161132813</c:v>
                </c:pt>
                <c:pt idx="78">
                  <c:v>0.317581176757813</c:v>
                </c:pt>
                <c:pt idx="79">
                  <c:v>0.3314208984375</c:v>
                </c:pt>
                <c:pt idx="80">
                  <c:v>0.360885620117188</c:v>
                </c:pt>
                <c:pt idx="81">
                  <c:v>0.38677978515625</c:v>
                </c:pt>
                <c:pt idx="82">
                  <c:v>0.428466796875</c:v>
                </c:pt>
                <c:pt idx="83">
                  <c:v>0.463577270507813</c:v>
                </c:pt>
                <c:pt idx="84">
                  <c:v>0.51432800292968806</c:v>
                </c:pt>
                <c:pt idx="85">
                  <c:v>0.545684814453125</c:v>
                </c:pt>
                <c:pt idx="86">
                  <c:v>0.58543395996093806</c:v>
                </c:pt>
                <c:pt idx="87">
                  <c:v>0.58642578125</c:v>
                </c:pt>
                <c:pt idx="88">
                  <c:v>0.62025451660156306</c:v>
                </c:pt>
                <c:pt idx="89">
                  <c:v>0.63224792480468806</c:v>
                </c:pt>
                <c:pt idx="90">
                  <c:v>0.66267395019531306</c:v>
                </c:pt>
                <c:pt idx="91">
                  <c:v>0.662322998046875</c:v>
                </c:pt>
                <c:pt idx="92">
                  <c:v>0.69270324707031306</c:v>
                </c:pt>
                <c:pt idx="93">
                  <c:v>0.701385498046875</c:v>
                </c:pt>
                <c:pt idx="94">
                  <c:v>0.73793029785156306</c:v>
                </c:pt>
                <c:pt idx="95">
                  <c:v>0.73191833496093806</c:v>
                </c:pt>
                <c:pt idx="96">
                  <c:v>0.74200439453125</c:v>
                </c:pt>
                <c:pt idx="97">
                  <c:v>0.71598815917968806</c:v>
                </c:pt>
                <c:pt idx="98">
                  <c:v>0.71624755859375</c:v>
                </c:pt>
                <c:pt idx="99">
                  <c:v>0.67625427246093806</c:v>
                </c:pt>
                <c:pt idx="100">
                  <c:v>0.628509521484375</c:v>
                </c:pt>
                <c:pt idx="101">
                  <c:v>0.53944396972656306</c:v>
                </c:pt>
                <c:pt idx="102">
                  <c:v>0.444732666015625</c:v>
                </c:pt>
                <c:pt idx="103">
                  <c:v>0.34686279296875</c:v>
                </c:pt>
                <c:pt idx="104">
                  <c:v>0.2801513671875</c:v>
                </c:pt>
                <c:pt idx="105">
                  <c:v>0.221328735351563</c:v>
                </c:pt>
                <c:pt idx="106">
                  <c:v>0.1759033203125</c:v>
                </c:pt>
                <c:pt idx="107">
                  <c:v>0.128372192382813</c:v>
                </c:pt>
                <c:pt idx="108" formatCode="0.00E+00">
                  <c:v>9.51080322265625E-2</c:v>
                </c:pt>
                <c:pt idx="109">
                  <c:v>6.4483642578125E-2</c:v>
                </c:pt>
                <c:pt idx="110">
                  <c:v>4.3853759765625E-2</c:v>
                </c:pt>
                <c:pt idx="111">
                  <c:v>2.91748046875E-2</c:v>
                </c:pt>
                <c:pt idx="112" formatCode="0.00E+00">
                  <c:v>2.02178955078125E-2</c:v>
                </c:pt>
                <c:pt idx="113">
                  <c:v>1.3824462890625E-2</c:v>
                </c:pt>
                <c:pt idx="114">
                  <c:v>9.94873046875E-3</c:v>
                </c:pt>
                <c:pt idx="115">
                  <c:v>7.26318359375E-3</c:v>
                </c:pt>
                <c:pt idx="116" formatCode="0.00E+00">
                  <c:v>5.0201416015625E-3</c:v>
                </c:pt>
                <c:pt idx="117" formatCode="0.00E+00">
                  <c:v>3.7994384765625E-3</c:v>
                </c:pt>
                <c:pt idx="118">
                  <c:v>3.204345703125E-3</c:v>
                </c:pt>
                <c:pt idx="119">
                  <c:v>2.01416015625E-3</c:v>
                </c:pt>
                <c:pt idx="120" formatCode="0.00E+00">
                  <c:v>1.3885498046875E-3</c:v>
                </c:pt>
                <c:pt idx="121" formatCode="0.00E+00">
                  <c:v>7.781982421875E-4</c:v>
                </c:pt>
                <c:pt idx="122" formatCode="0.00E+00">
                  <c:v>6.866455078125E-4</c:v>
                </c:pt>
                <c:pt idx="123">
                  <c:v>2.13623046875E-4</c:v>
                </c:pt>
                <c:pt idx="124">
                  <c:v>-1.52587890625E-4</c:v>
                </c:pt>
                <c:pt idx="125" formatCode="0.00E+00">
                  <c:v>-1.678466796875E-4</c:v>
                </c:pt>
                <c:pt idx="126">
                  <c:v>-7.32421875E-4</c:v>
                </c:pt>
                <c:pt idx="127" formatCode="0.00E+00">
                  <c:v>-7.476806640625E-4</c:v>
                </c:pt>
                <c:pt idx="128" formatCode="0.00E+00">
                  <c:v>-9.918212890625E-4</c:v>
                </c:pt>
                <c:pt idx="129">
                  <c:v>-1.129150390625E-3</c:v>
                </c:pt>
                <c:pt idx="130">
                  <c:v>-1.251220703125E-3</c:v>
                </c:pt>
                <c:pt idx="131" formatCode="0.00E+00">
                  <c:v>-1.3580322265625E-3</c:v>
                </c:pt>
                <c:pt idx="132">
                  <c:v>-1.220703125E-3</c:v>
                </c:pt>
                <c:pt idx="133" formatCode="0.00E+00">
                  <c:v>-1.5411376953125E-3</c:v>
                </c:pt>
                <c:pt idx="134" formatCode="0.00E+00">
                  <c:v>-1.6021728515625E-3</c:v>
                </c:pt>
                <c:pt idx="135" formatCode="0.00E+00">
                  <c:v>-1.7852783203125E-3</c:v>
                </c:pt>
                <c:pt idx="136">
                  <c:v>-1.8310546875E-3</c:v>
                </c:pt>
                <c:pt idx="137" formatCode="0.00E+00">
                  <c:v>-1.9378662109375E-3</c:v>
                </c:pt>
                <c:pt idx="138">
                  <c:v>-2.471923828125E-3</c:v>
                </c:pt>
                <c:pt idx="139">
                  <c:v>-2.197265625E-3</c:v>
                </c:pt>
                <c:pt idx="140">
                  <c:v>-2.197265625E-3</c:v>
                </c:pt>
                <c:pt idx="141">
                  <c:v>-2.0751953125E-3</c:v>
                </c:pt>
                <c:pt idx="142">
                  <c:v>-2.349853515625E-3</c:v>
                </c:pt>
                <c:pt idx="143">
                  <c:v>-2.685546875E-3</c:v>
                </c:pt>
                <c:pt idx="144">
                  <c:v>-2.74658203125E-3</c:v>
                </c:pt>
                <c:pt idx="145">
                  <c:v>-7.9345703125E-4</c:v>
                </c:pt>
                <c:pt idx="146" formatCode="0.00E+00">
                  <c:v>-3.3721923828125E-3</c:v>
                </c:pt>
                <c:pt idx="147">
                  <c:v>-3.5400390625E-3</c:v>
                </c:pt>
                <c:pt idx="148">
                  <c:v>-5.92041015625E-3</c:v>
                </c:pt>
                <c:pt idx="149">
                  <c:v>-4.302978515625E-3</c:v>
                </c:pt>
                <c:pt idx="150" formatCode="0.00E+00">
                  <c:v>-3.7078857421875E-3</c:v>
                </c:pt>
                <c:pt idx="151" formatCode="0.00E+00">
                  <c:v>-3.5247802734375E-3</c:v>
                </c:pt>
                <c:pt idx="152" formatCode="0.00E+00">
                  <c:v>-3.5552978515625E-3</c:v>
                </c:pt>
                <c:pt idx="153">
                  <c:v>-3.7841796875E-3</c:v>
                </c:pt>
                <c:pt idx="154" formatCode="0.00E+00">
                  <c:v>-3.4027099609375E-3</c:v>
                </c:pt>
                <c:pt idx="155">
                  <c:v>-3.5400390625E-3</c:v>
                </c:pt>
                <c:pt idx="156" formatCode="0.00E+00">
                  <c:v>-3.5552978515625E-3</c:v>
                </c:pt>
                <c:pt idx="157">
                  <c:v>-3.7841796875E-3</c:v>
                </c:pt>
                <c:pt idx="158" formatCode="0.00E+00">
                  <c:v>-3.6163330078125E-3</c:v>
                </c:pt>
                <c:pt idx="159" formatCode="0.00E+00">
                  <c:v>-3.4942626953125E-3</c:v>
                </c:pt>
                <c:pt idx="160">
                  <c:v>-3.387451171875E-3</c:v>
                </c:pt>
                <c:pt idx="161">
                  <c:v>-1.15966796875E-3</c:v>
                </c:pt>
                <c:pt idx="162" formatCode="0.00E+00">
                  <c:v>-3.3111572265625E-3</c:v>
                </c:pt>
                <c:pt idx="163">
                  <c:v>-3.23486328125E-3</c:v>
                </c:pt>
                <c:pt idx="164">
                  <c:v>-3.173828125E-3</c:v>
                </c:pt>
                <c:pt idx="165" formatCode="0.00E+00">
                  <c:v>-3.2196044921875E-3</c:v>
                </c:pt>
                <c:pt idx="166" formatCode="0.00E+00">
                  <c:v>-2.9144287109375E-3</c:v>
                </c:pt>
                <c:pt idx="167">
                  <c:v>-3.265380859375E-3</c:v>
                </c:pt>
                <c:pt idx="168" formatCode="0.00E+00">
                  <c:v>-3.0059814453125E-3</c:v>
                </c:pt>
                <c:pt idx="169">
                  <c:v>-2.9296875E-3</c:v>
                </c:pt>
                <c:pt idx="170" formatCode="0.00E+00">
                  <c:v>-3.4027099609375E-3</c:v>
                </c:pt>
                <c:pt idx="171">
                  <c:v>-2.9296875E-3</c:v>
                </c:pt>
                <c:pt idx="172" formatCode="0.00E+00">
                  <c:v>-3.5858154296875E-3</c:v>
                </c:pt>
                <c:pt idx="173" formatCode="0.00E+00">
                  <c:v>-3.6468505859375E-3</c:v>
                </c:pt>
                <c:pt idx="174">
                  <c:v>-3.631591796875E-3</c:v>
                </c:pt>
                <c:pt idx="175" formatCode="0.00E+00">
                  <c:v>-3.5247802734375E-3</c:v>
                </c:pt>
                <c:pt idx="176">
                  <c:v>-3.875732421875E-3</c:v>
                </c:pt>
                <c:pt idx="177">
                  <c:v>-3.84521484375E-3</c:v>
                </c:pt>
                <c:pt idx="178" formatCode="0.00E+00">
                  <c:v>-3.5552978515625E-3</c:v>
                </c:pt>
                <c:pt idx="179">
                  <c:v>-4.2724609375E-3</c:v>
                </c:pt>
                <c:pt idx="180" formatCode="0.00E+00">
                  <c:v>-3.9825439453125E-3</c:v>
                </c:pt>
                <c:pt idx="181" formatCode="0.00E+00">
                  <c:v>-3.5552978515625E-3</c:v>
                </c:pt>
                <c:pt idx="182" formatCode="0.00E+00">
                  <c:v>-3.8909912109375E-3</c:v>
                </c:pt>
                <c:pt idx="183">
                  <c:v>-3.692626953125E-3</c:v>
                </c:pt>
                <c:pt idx="184">
                  <c:v>-3.90625E-3</c:v>
                </c:pt>
                <c:pt idx="185">
                  <c:v>-3.570556640625E-3</c:v>
                </c:pt>
                <c:pt idx="186" formatCode="0.00E+00">
                  <c:v>-4.4097900390625E-3</c:v>
                </c:pt>
                <c:pt idx="187" formatCode="0.00E+00">
                  <c:v>-3.9520263671875E-3</c:v>
                </c:pt>
                <c:pt idx="188" formatCode="0.00E+00">
                  <c:v>-3.9520263671875E-3</c:v>
                </c:pt>
                <c:pt idx="189">
                  <c:v>-3.936767578125E-3</c:v>
                </c:pt>
                <c:pt idx="190" formatCode="0.00E+00">
                  <c:v>-4.7149658203125E-3</c:v>
                </c:pt>
                <c:pt idx="191">
                  <c:v>-5.43212890625E-3</c:v>
                </c:pt>
                <c:pt idx="192">
                  <c:v>-5.462646484375E-3</c:v>
                </c:pt>
                <c:pt idx="193" formatCode="0.00E+00">
                  <c:v>-4.4403076171875E-3</c:v>
                </c:pt>
                <c:pt idx="194" formatCode="0.00E+00">
                  <c:v>-6.4849853515625E-3</c:v>
                </c:pt>
                <c:pt idx="195">
                  <c:v>-4.791259765625E-3</c:v>
                </c:pt>
                <c:pt idx="196" formatCode="0.00E+00">
                  <c:v>-7.1258544921875E-3</c:v>
                </c:pt>
                <c:pt idx="197">
                  <c:v>-5.218505859375E-3</c:v>
                </c:pt>
                <c:pt idx="198" formatCode="0.00E+00">
                  <c:v>-5.7525634765625E-3</c:v>
                </c:pt>
                <c:pt idx="199" formatCode="0.00E+00">
                  <c:v>-5.4473876953125E-3</c:v>
                </c:pt>
                <c:pt idx="200" formatCode="0.00E+00">
                  <c:v>-5.5389404296875E-3</c:v>
                </c:pt>
                <c:pt idx="201" formatCode="0.00E+00">
                  <c:v>-4.3487548828125E-3</c:v>
                </c:pt>
                <c:pt idx="202" formatCode="0.00E+00">
                  <c:v>-5.4779052734375E-3</c:v>
                </c:pt>
                <c:pt idx="203">
                  <c:v>-4.8828125E-3</c:v>
                </c:pt>
                <c:pt idx="204">
                  <c:v>-4.45556640625E-3</c:v>
                </c:pt>
                <c:pt idx="205" formatCode="0.00E+00">
                  <c:v>-5.0811767578125E-3</c:v>
                </c:pt>
                <c:pt idx="206" formatCode="0.00E+00">
                  <c:v>-4.7760009765625E-3</c:v>
                </c:pt>
                <c:pt idx="207">
                  <c:v>-5.218505859375E-3</c:v>
                </c:pt>
                <c:pt idx="208" formatCode="0.00E+00">
                  <c:v>-4.5013427734375E-3</c:v>
                </c:pt>
                <c:pt idx="209">
                  <c:v>-3.84521484375E-3</c:v>
                </c:pt>
                <c:pt idx="210" formatCode="0.00E+00">
                  <c:v>-5.2642822265625E-3</c:v>
                </c:pt>
                <c:pt idx="211">
                  <c:v>-2.410888671875E-3</c:v>
                </c:pt>
                <c:pt idx="212">
                  <c:v>-4.69970703125E-3</c:v>
                </c:pt>
                <c:pt idx="213" formatCode="0.00E+00">
                  <c:v>-4.3182373046875E-3</c:v>
                </c:pt>
                <c:pt idx="214" formatCode="0.00E+00">
                  <c:v>-4.4708251953125E-3</c:v>
                </c:pt>
                <c:pt idx="215">
                  <c:v>-2.410888671875E-3</c:v>
                </c:pt>
                <c:pt idx="216">
                  <c:v>-7.14111328125E-3</c:v>
                </c:pt>
                <c:pt idx="217" formatCode="0.00E+00">
                  <c:v>-2.7923583984375E-3</c:v>
                </c:pt>
                <c:pt idx="218">
                  <c:v>-3.021240234375E-3</c:v>
                </c:pt>
                <c:pt idx="219" formatCode="0.00E+00">
                  <c:v>-6.9732666015625E-3</c:v>
                </c:pt>
                <c:pt idx="220" formatCode="0.00E+00">
                  <c:v>-6.6070556640625E-3</c:v>
                </c:pt>
                <c:pt idx="221">
                  <c:v>-3.84521484375E-3</c:v>
                </c:pt>
                <c:pt idx="222" formatCode="0.00E+00">
                  <c:v>-3.0059814453125E-3</c:v>
                </c:pt>
                <c:pt idx="223">
                  <c:v>-3.997802734375E-3</c:v>
                </c:pt>
                <c:pt idx="224">
                  <c:v>-5.31005859375E-3</c:v>
                </c:pt>
                <c:pt idx="225" formatCode="0.00E+00">
                  <c:v>-4.9896240234375E-3</c:v>
                </c:pt>
                <c:pt idx="226" formatCode="0.00E+00">
                  <c:v>-4.4097900390625E-3</c:v>
                </c:pt>
                <c:pt idx="227" formatCode="0.00E+00">
                  <c:v>-4.2266845703125E-3</c:v>
                </c:pt>
                <c:pt idx="228">
                  <c:v>-4.364013671875E-3</c:v>
                </c:pt>
                <c:pt idx="229" formatCode="0.00E+00">
                  <c:v>-3.1890869140625E-3</c:v>
                </c:pt>
                <c:pt idx="230">
                  <c:v>-9.1552734375E-5</c:v>
                </c:pt>
                <c:pt idx="231">
                  <c:v>-7.781982421875E-3</c:v>
                </c:pt>
                <c:pt idx="232">
                  <c:v>-9.002685546875E-3</c:v>
                </c:pt>
                <c:pt idx="233" formatCode="0.00E+00">
                  <c:v>-1.30157470703125E-2</c:v>
                </c:pt>
                <c:pt idx="234">
                  <c:v>-4.364013671875E-3</c:v>
                </c:pt>
                <c:pt idx="235" formatCode="0.00E+00">
                  <c:v>-8.9569091796875E-3</c:v>
                </c:pt>
                <c:pt idx="236" formatCode="0.00E+00">
                  <c:v>-3.7078857421875E-3</c:v>
                </c:pt>
                <c:pt idx="237">
                  <c:v>-3.326416015625E-3</c:v>
                </c:pt>
                <c:pt idx="238" formatCode="0.00E+00">
                  <c:v>-6.0577392578125E-3</c:v>
                </c:pt>
                <c:pt idx="239">
                  <c:v>-3.021240234375E-3</c:v>
                </c:pt>
                <c:pt idx="240">
                  <c:v>-5.06591796875E-3</c:v>
                </c:pt>
                <c:pt idx="241">
                  <c:v>-3.936767578125E-3</c:v>
                </c:pt>
                <c:pt idx="242" formatCode="0.00E+00">
                  <c:v>-4.9896240234375E-3</c:v>
                </c:pt>
                <c:pt idx="243">
                  <c:v>-4.21142578125E-3</c:v>
                </c:pt>
                <c:pt idx="244">
                  <c:v>-3.84521484375E-3</c:v>
                </c:pt>
                <c:pt idx="245" formatCode="0.00E+00">
                  <c:v>-5.0811767578125E-3</c:v>
                </c:pt>
                <c:pt idx="246" formatCode="0.00E+00">
                  <c:v>-4.0130615234375E-3</c:v>
                </c:pt>
                <c:pt idx="247">
                  <c:v>-3.448486328125E-3</c:v>
                </c:pt>
                <c:pt idx="248" formatCode="0.00E+00">
                  <c:v>-1.5716552734375E-3</c:v>
                </c:pt>
                <c:pt idx="249" formatCode="0.00E+00">
                  <c:v>-1.04217529296875E-2</c:v>
                </c:pt>
                <c:pt idx="250">
                  <c:v>-3.021240234375E-3</c:v>
                </c:pt>
                <c:pt idx="251" formatCode="0.00E+00">
                  <c:v>2.5787353515625E-3</c:v>
                </c:pt>
                <c:pt idx="252">
                  <c:v>-1.77001953125E-3</c:v>
                </c:pt>
                <c:pt idx="253">
                  <c:v>-8.056640625E-3</c:v>
                </c:pt>
                <c:pt idx="254">
                  <c:v>-1.2481689453125E-2</c:v>
                </c:pt>
                <c:pt idx="255" formatCode="0.00E+00">
                  <c:v>-7.8277587890625E-3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54-4CD1-9E99-12970732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644016"/>
        <c:axId val="459644408"/>
      </c:scatterChart>
      <c:valAx>
        <c:axId val="459644016"/>
        <c:scaling>
          <c:orientation val="minMax"/>
          <c:max val="450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4408"/>
        <c:crosses val="autoZero"/>
        <c:crossBetween val="midCat"/>
      </c:valAx>
      <c:valAx>
        <c:axId val="4596444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4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Absorbance spectra of Br substituted aurones at 29-33uM concentration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'Br UV New'!$B$14</c:f>
              <c:strCache>
                <c:ptCount val="1"/>
                <c:pt idx="0">
                  <c:v>5Br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'Br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'Br UV New'!$B$15:$B$170</c:f>
              <c:numCache>
                <c:formatCode>General</c:formatCode>
                <c:ptCount val="156"/>
                <c:pt idx="0">
                  <c:v>0.168182373046875</c:v>
                </c:pt>
                <c:pt idx="1">
                  <c:v>0.66117858886718806</c:v>
                </c:pt>
                <c:pt idx="2">
                  <c:v>0.726715087890625</c:v>
                </c:pt>
                <c:pt idx="3">
                  <c:v>0.97602844238281306</c:v>
                </c:pt>
                <c:pt idx="4">
                  <c:v>0.989471435546875</c:v>
                </c:pt>
                <c:pt idx="5">
                  <c:v>0.9827880859375</c:v>
                </c:pt>
                <c:pt idx="6">
                  <c:v>1.2461395263671899</c:v>
                </c:pt>
                <c:pt idx="7">
                  <c:v>0.84156799316406306</c:v>
                </c:pt>
                <c:pt idx="8">
                  <c:v>0.92828369140625</c:v>
                </c:pt>
                <c:pt idx="9">
                  <c:v>0.67115783691406306</c:v>
                </c:pt>
                <c:pt idx="10">
                  <c:v>0.67291259765625</c:v>
                </c:pt>
                <c:pt idx="11">
                  <c:v>0.539794921875</c:v>
                </c:pt>
                <c:pt idx="12">
                  <c:v>0.54463195800781306</c:v>
                </c:pt>
                <c:pt idx="13">
                  <c:v>0.45379638671875</c:v>
                </c:pt>
                <c:pt idx="14">
                  <c:v>0.471847534179688</c:v>
                </c:pt>
                <c:pt idx="15">
                  <c:v>0.4039306640625</c:v>
                </c:pt>
                <c:pt idx="16">
                  <c:v>0.429351806640625</c:v>
                </c:pt>
                <c:pt idx="17">
                  <c:v>0.391326904296875</c:v>
                </c:pt>
                <c:pt idx="18">
                  <c:v>0.419265747070313</c:v>
                </c:pt>
                <c:pt idx="19">
                  <c:v>0.397674560546875</c:v>
                </c:pt>
                <c:pt idx="20">
                  <c:v>0.403091430664063</c:v>
                </c:pt>
                <c:pt idx="21">
                  <c:v>0.383377075195313</c:v>
                </c:pt>
                <c:pt idx="22">
                  <c:v>0.384536743164063</c:v>
                </c:pt>
                <c:pt idx="23">
                  <c:v>0.360397338867188</c:v>
                </c:pt>
                <c:pt idx="24">
                  <c:v>0.363800048828125</c:v>
                </c:pt>
                <c:pt idx="25">
                  <c:v>0.347564697265625</c:v>
                </c:pt>
                <c:pt idx="26">
                  <c:v>0.36090087890625</c:v>
                </c:pt>
                <c:pt idx="27">
                  <c:v>0.349044799804688</c:v>
                </c:pt>
                <c:pt idx="28">
                  <c:v>0.3734130859375</c:v>
                </c:pt>
                <c:pt idx="29">
                  <c:v>0.364120483398438</c:v>
                </c:pt>
                <c:pt idx="30">
                  <c:v>0.393112182617188</c:v>
                </c:pt>
                <c:pt idx="31">
                  <c:v>0.378555297851563</c:v>
                </c:pt>
                <c:pt idx="32">
                  <c:v>0.38671875</c:v>
                </c:pt>
                <c:pt idx="33">
                  <c:v>0.365631103515625</c:v>
                </c:pt>
                <c:pt idx="34">
                  <c:v>0.373275756835938</c:v>
                </c:pt>
                <c:pt idx="35">
                  <c:v>0.3572998046875</c:v>
                </c:pt>
                <c:pt idx="36">
                  <c:v>0.357559204101563</c:v>
                </c:pt>
                <c:pt idx="37">
                  <c:v>0.335159301757813</c:v>
                </c:pt>
                <c:pt idx="38">
                  <c:v>0.328536987304688</c:v>
                </c:pt>
                <c:pt idx="39">
                  <c:v>0.3046875</c:v>
                </c:pt>
                <c:pt idx="40">
                  <c:v>0.29302978515625</c:v>
                </c:pt>
                <c:pt idx="41">
                  <c:v>0.259933471679688</c:v>
                </c:pt>
                <c:pt idx="42">
                  <c:v>0.239028930664063</c:v>
                </c:pt>
                <c:pt idx="43">
                  <c:v>0.205581665039063</c:v>
                </c:pt>
                <c:pt idx="44">
                  <c:v>0.204483032226563</c:v>
                </c:pt>
                <c:pt idx="45">
                  <c:v>0.176116943359375</c:v>
                </c:pt>
                <c:pt idx="46">
                  <c:v>0.17364501953125</c:v>
                </c:pt>
                <c:pt idx="47">
                  <c:v>0.150466918945313</c:v>
                </c:pt>
                <c:pt idx="48">
                  <c:v>0.151657104492188</c:v>
                </c:pt>
                <c:pt idx="49">
                  <c:v>0.129440307617188</c:v>
                </c:pt>
                <c:pt idx="50">
                  <c:v>0.131622314453125</c:v>
                </c:pt>
                <c:pt idx="51">
                  <c:v>0.128707885742188</c:v>
                </c:pt>
                <c:pt idx="52">
                  <c:v>0.136001586914063</c:v>
                </c:pt>
                <c:pt idx="53">
                  <c:v>0.152908325195313</c:v>
                </c:pt>
                <c:pt idx="54">
                  <c:v>0.168289184570313</c:v>
                </c:pt>
                <c:pt idx="55">
                  <c:v>0.179855346679688</c:v>
                </c:pt>
                <c:pt idx="56">
                  <c:v>0.201065063476563</c:v>
                </c:pt>
                <c:pt idx="57">
                  <c:v>0.209014892578125</c:v>
                </c:pt>
                <c:pt idx="58">
                  <c:v>0.231781005859375</c:v>
                </c:pt>
                <c:pt idx="59">
                  <c:v>0.2481689453125</c:v>
                </c:pt>
                <c:pt idx="60">
                  <c:v>0.283432006835938</c:v>
                </c:pt>
                <c:pt idx="61">
                  <c:v>0.29803466796875</c:v>
                </c:pt>
                <c:pt idx="62">
                  <c:v>0.326766967773438</c:v>
                </c:pt>
                <c:pt idx="63">
                  <c:v>0.347442626953125</c:v>
                </c:pt>
                <c:pt idx="64">
                  <c:v>0.383438110351563</c:v>
                </c:pt>
                <c:pt idx="65">
                  <c:v>0.3929443359375</c:v>
                </c:pt>
                <c:pt idx="66">
                  <c:v>0.420242309570313</c:v>
                </c:pt>
                <c:pt idx="67">
                  <c:v>0.417282104492188</c:v>
                </c:pt>
                <c:pt idx="68">
                  <c:v>0.443527221679688</c:v>
                </c:pt>
                <c:pt idx="69">
                  <c:v>0.440170288085938</c:v>
                </c:pt>
                <c:pt idx="70">
                  <c:v>0.474899291992188</c:v>
                </c:pt>
                <c:pt idx="71">
                  <c:v>0.471023559570313</c:v>
                </c:pt>
                <c:pt idx="72">
                  <c:v>0.50175476074218806</c:v>
                </c:pt>
                <c:pt idx="73">
                  <c:v>0.475677490234375</c:v>
                </c:pt>
                <c:pt idx="74">
                  <c:v>0.477874755859375</c:v>
                </c:pt>
                <c:pt idx="75">
                  <c:v>0.427230834960938</c:v>
                </c:pt>
                <c:pt idx="76">
                  <c:v>0.4014892578125</c:v>
                </c:pt>
                <c:pt idx="77">
                  <c:v>0.343704223632813</c:v>
                </c:pt>
                <c:pt idx="78">
                  <c:v>0.312942504882813</c:v>
                </c:pt>
                <c:pt idx="79">
                  <c:v>0.270263671875</c:v>
                </c:pt>
                <c:pt idx="80">
                  <c:v>0.251815795898438</c:v>
                </c:pt>
                <c:pt idx="81">
                  <c:v>0.227828979492188</c:v>
                </c:pt>
                <c:pt idx="82">
                  <c:v>0.225723266601563</c:v>
                </c:pt>
                <c:pt idx="83">
                  <c:v>0.219589233398438</c:v>
                </c:pt>
                <c:pt idx="84">
                  <c:v>0.231185913085938</c:v>
                </c:pt>
                <c:pt idx="85">
                  <c:v>0.23626708984375</c:v>
                </c:pt>
                <c:pt idx="86">
                  <c:v>0.2562255859375</c:v>
                </c:pt>
                <c:pt idx="87">
                  <c:v>0.26513671875</c:v>
                </c:pt>
                <c:pt idx="88">
                  <c:v>0.289962768554688</c:v>
                </c:pt>
                <c:pt idx="89">
                  <c:v>0.29986572265625</c:v>
                </c:pt>
                <c:pt idx="90">
                  <c:v>0.325942993164063</c:v>
                </c:pt>
                <c:pt idx="91">
                  <c:v>0.33538818359375</c:v>
                </c:pt>
                <c:pt idx="92">
                  <c:v>0.36328125</c:v>
                </c:pt>
                <c:pt idx="93">
                  <c:v>0.366180419921875</c:v>
                </c:pt>
                <c:pt idx="94">
                  <c:v>0.385223388671875</c:v>
                </c:pt>
                <c:pt idx="95">
                  <c:v>0.38189697265625</c:v>
                </c:pt>
                <c:pt idx="96">
                  <c:v>0.399093627929688</c:v>
                </c:pt>
                <c:pt idx="97">
                  <c:v>0.397964477539063</c:v>
                </c:pt>
                <c:pt idx="98">
                  <c:v>0.417083740234375</c:v>
                </c:pt>
                <c:pt idx="99">
                  <c:v>0.414291381835938</c:v>
                </c:pt>
                <c:pt idx="100">
                  <c:v>0.431640625</c:v>
                </c:pt>
                <c:pt idx="101">
                  <c:v>0.4283447265625</c:v>
                </c:pt>
                <c:pt idx="102">
                  <c:v>0.435501098632813</c:v>
                </c:pt>
                <c:pt idx="103">
                  <c:v>0.418380737304688</c:v>
                </c:pt>
                <c:pt idx="104">
                  <c:v>0.389663696289063</c:v>
                </c:pt>
                <c:pt idx="105">
                  <c:v>0.33978271484375</c:v>
                </c:pt>
                <c:pt idx="106">
                  <c:v>0.305816650390625</c:v>
                </c:pt>
                <c:pt idx="107">
                  <c:v>0.265853881835938</c:v>
                </c:pt>
                <c:pt idx="108">
                  <c:v>0.236083984375</c:v>
                </c:pt>
                <c:pt idx="109">
                  <c:v>0.201904296875</c:v>
                </c:pt>
                <c:pt idx="110">
                  <c:v>0.168136596679688</c:v>
                </c:pt>
                <c:pt idx="111">
                  <c:v>0.121978759765625</c:v>
                </c:pt>
                <c:pt idx="112">
                  <c:v>9.4696044921875E-2</c:v>
                </c:pt>
                <c:pt idx="113">
                  <c:v>6.93359375E-2</c:v>
                </c:pt>
                <c:pt idx="114" formatCode="0.00E+00">
                  <c:v>5.29327392578125E-2</c:v>
                </c:pt>
                <c:pt idx="115">
                  <c:v>4.388427734375E-2</c:v>
                </c:pt>
                <c:pt idx="116">
                  <c:v>3.7933349609375E-2</c:v>
                </c:pt>
                <c:pt idx="117" formatCode="0.00E+00">
                  <c:v>3.16314697265625E-2</c:v>
                </c:pt>
                <c:pt idx="118" formatCode="0.00E+00">
                  <c:v>2.71148681640625E-2</c:v>
                </c:pt>
                <c:pt idx="119" formatCode="0.00E+00">
                  <c:v>2.24151611328125E-2</c:v>
                </c:pt>
                <c:pt idx="120" formatCode="0.00E+00">
                  <c:v>1.86309814453125E-2</c:v>
                </c:pt>
                <c:pt idx="121" formatCode="0.00E+00">
                  <c:v>1.67694091796875E-2</c:v>
                </c:pt>
                <c:pt idx="122">
                  <c:v>1.3824462890625E-2</c:v>
                </c:pt>
                <c:pt idx="123">
                  <c:v>1.1688232421875E-2</c:v>
                </c:pt>
                <c:pt idx="124">
                  <c:v>1.0040283203125E-2</c:v>
                </c:pt>
                <c:pt idx="125" formatCode="0.00E+00">
                  <c:v>8.3770751953125E-3</c:v>
                </c:pt>
                <c:pt idx="126" formatCode="0.00E+00">
                  <c:v>7.2479248046875E-3</c:v>
                </c:pt>
                <c:pt idx="127" formatCode="0.00E+00">
                  <c:v>6.1187744140625E-3</c:v>
                </c:pt>
                <c:pt idx="128" formatCode="0.00E+00">
                  <c:v>5.2642822265625E-3</c:v>
                </c:pt>
                <c:pt idx="129" formatCode="0.00E+00">
                  <c:v>4.7149658203125E-3</c:v>
                </c:pt>
                <c:pt idx="130" formatCode="0.00E+00">
                  <c:v>4.0435791015625E-3</c:v>
                </c:pt>
                <c:pt idx="131" formatCode="0.00E+00">
                  <c:v>3.6468505859375E-3</c:v>
                </c:pt>
                <c:pt idx="132">
                  <c:v>3.0517578125E-3</c:v>
                </c:pt>
                <c:pt idx="133">
                  <c:v>2.777099609375E-3</c:v>
                </c:pt>
                <c:pt idx="134">
                  <c:v>2.3193359375E-3</c:v>
                </c:pt>
                <c:pt idx="135">
                  <c:v>2.288818359375E-3</c:v>
                </c:pt>
                <c:pt idx="136">
                  <c:v>2.288818359375E-3</c:v>
                </c:pt>
                <c:pt idx="137" formatCode="0.00E+00">
                  <c:v>1.5106201171875E-3</c:v>
                </c:pt>
                <c:pt idx="138">
                  <c:v>9.1552734375E-5</c:v>
                </c:pt>
                <c:pt idx="139">
                  <c:v>1.64794921875E-3</c:v>
                </c:pt>
                <c:pt idx="140" formatCode="0.00E+00">
                  <c:v>1.8463134765625E-3</c:v>
                </c:pt>
                <c:pt idx="141" formatCode="0.00E+00">
                  <c:v>1.2054443359375E-3</c:v>
                </c:pt>
                <c:pt idx="142">
                  <c:v>1.28173828125E-3</c:v>
                </c:pt>
                <c:pt idx="143" formatCode="0.00E+00">
                  <c:v>1.2664794921875E-3</c:v>
                </c:pt>
                <c:pt idx="144" formatCode="0.00E+00">
                  <c:v>1.1444091796875E-3</c:v>
                </c:pt>
                <c:pt idx="145">
                  <c:v>9.1552734375E-4</c:v>
                </c:pt>
                <c:pt idx="146" formatCode="0.00E+00">
                  <c:v>9.918212890625E-4</c:v>
                </c:pt>
                <c:pt idx="147">
                  <c:v>5.79833984375E-4</c:v>
                </c:pt>
                <c:pt idx="148">
                  <c:v>7.32421875E-4</c:v>
                </c:pt>
                <c:pt idx="149" formatCode="0.00E+00">
                  <c:v>1.2359619140625E-3</c:v>
                </c:pt>
                <c:pt idx="150" formatCode="0.00E+00">
                  <c:v>7.476806640625E-4</c:v>
                </c:pt>
                <c:pt idx="151">
                  <c:v>7.9345703125E-4</c:v>
                </c:pt>
                <c:pt idx="152" formatCode="0.00E+00">
                  <c:v>8.697509765625E-4</c:v>
                </c:pt>
                <c:pt idx="153">
                  <c:v>3.662109375E-4</c:v>
                </c:pt>
                <c:pt idx="154" formatCode="0.00E+00">
                  <c:v>5.645751953125E-4</c:v>
                </c:pt>
                <c:pt idx="155">
                  <c:v>7.01904296875E-4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4C-4758-8323-E8916133E871}"/>
            </c:ext>
          </c:extLst>
        </c:ser>
        <c:ser>
          <c:idx val="1"/>
          <c:order val="1"/>
          <c:tx>
            <c:strRef>
              <c:f>'Br UV New'!$C$14</c:f>
              <c:strCache>
                <c:ptCount val="1"/>
                <c:pt idx="0">
                  <c:v>6Br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'Br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'Br UV New'!$C$15:$C$170</c:f>
              <c:numCache>
                <c:formatCode>General</c:formatCode>
                <c:ptCount val="156"/>
                <c:pt idx="0">
                  <c:v>0.207794189453125</c:v>
                </c:pt>
                <c:pt idx="1">
                  <c:v>0.7449951171875</c:v>
                </c:pt>
                <c:pt idx="2">
                  <c:v>0.8419189453125</c:v>
                </c:pt>
                <c:pt idx="3">
                  <c:v>1.1247406005859399</c:v>
                </c:pt>
                <c:pt idx="4">
                  <c:v>1.0724639892578101</c:v>
                </c:pt>
                <c:pt idx="5">
                  <c:v>1.1505126953125</c:v>
                </c:pt>
                <c:pt idx="6">
                  <c:v>1.19256591796875</c:v>
                </c:pt>
                <c:pt idx="7">
                  <c:v>1.0497589111328101</c:v>
                </c:pt>
                <c:pt idx="8">
                  <c:v>1.3041687011718801</c:v>
                </c:pt>
                <c:pt idx="9">
                  <c:v>0.84150695800781306</c:v>
                </c:pt>
                <c:pt idx="10">
                  <c:v>0.85197448730468806</c:v>
                </c:pt>
                <c:pt idx="11">
                  <c:v>0.638275146484375</c:v>
                </c:pt>
                <c:pt idx="12">
                  <c:v>0.631561279296875</c:v>
                </c:pt>
                <c:pt idx="13">
                  <c:v>0.4949951171875</c:v>
                </c:pt>
                <c:pt idx="14">
                  <c:v>0.492263793945313</c:v>
                </c:pt>
                <c:pt idx="15">
                  <c:v>0.404891967773438</c:v>
                </c:pt>
                <c:pt idx="16">
                  <c:v>0.424819946289063</c:v>
                </c:pt>
                <c:pt idx="17">
                  <c:v>0.382568359375</c:v>
                </c:pt>
                <c:pt idx="18">
                  <c:v>0.403533935546875</c:v>
                </c:pt>
                <c:pt idx="19">
                  <c:v>0.37884521484375</c:v>
                </c:pt>
                <c:pt idx="20">
                  <c:v>0.37896728515625</c:v>
                </c:pt>
                <c:pt idx="21">
                  <c:v>0.359466552734375</c:v>
                </c:pt>
                <c:pt idx="22">
                  <c:v>0.364395141601563</c:v>
                </c:pt>
                <c:pt idx="23">
                  <c:v>0.346237182617188</c:v>
                </c:pt>
                <c:pt idx="24">
                  <c:v>0.353988647460938</c:v>
                </c:pt>
                <c:pt idx="25">
                  <c:v>0.343154907226563</c:v>
                </c:pt>
                <c:pt idx="26">
                  <c:v>0.363037109375</c:v>
                </c:pt>
                <c:pt idx="27">
                  <c:v>0.3570556640625</c:v>
                </c:pt>
                <c:pt idx="28">
                  <c:v>0.392990112304688</c:v>
                </c:pt>
                <c:pt idx="29">
                  <c:v>0.384536743164063</c:v>
                </c:pt>
                <c:pt idx="30">
                  <c:v>0.416305541992188</c:v>
                </c:pt>
                <c:pt idx="31">
                  <c:v>0.397354125976563</c:v>
                </c:pt>
                <c:pt idx="32">
                  <c:v>0.405502319335938</c:v>
                </c:pt>
                <c:pt idx="33">
                  <c:v>0.385848999023438</c:v>
                </c:pt>
                <c:pt idx="34">
                  <c:v>0.402084350585938</c:v>
                </c:pt>
                <c:pt idx="35">
                  <c:v>0.393203735351563</c:v>
                </c:pt>
                <c:pt idx="36">
                  <c:v>0.406234741210938</c:v>
                </c:pt>
                <c:pt idx="37">
                  <c:v>0.393692016601563</c:v>
                </c:pt>
                <c:pt idx="38">
                  <c:v>0.403961181640625</c:v>
                </c:pt>
                <c:pt idx="39">
                  <c:v>0.388214111328125</c:v>
                </c:pt>
                <c:pt idx="40">
                  <c:v>0.389053344726563</c:v>
                </c:pt>
                <c:pt idx="41">
                  <c:v>0.358474731445313</c:v>
                </c:pt>
                <c:pt idx="42">
                  <c:v>0.353607177734375</c:v>
                </c:pt>
                <c:pt idx="43">
                  <c:v>0.32525634765625</c:v>
                </c:pt>
                <c:pt idx="44">
                  <c:v>0.341812133789063</c:v>
                </c:pt>
                <c:pt idx="45">
                  <c:v>0.316940307617188</c:v>
                </c:pt>
                <c:pt idx="46">
                  <c:v>0.319442749023438</c:v>
                </c:pt>
                <c:pt idx="47">
                  <c:v>0.293228149414063</c:v>
                </c:pt>
                <c:pt idx="48">
                  <c:v>0.2945556640625</c:v>
                </c:pt>
                <c:pt idx="49">
                  <c:v>0.265060424804688</c:v>
                </c:pt>
                <c:pt idx="50">
                  <c:v>0.272537231445313</c:v>
                </c:pt>
                <c:pt idx="51">
                  <c:v>0.264785766601563</c:v>
                </c:pt>
                <c:pt idx="52">
                  <c:v>0.277740478515625</c:v>
                </c:pt>
                <c:pt idx="53">
                  <c:v>0.279052734375</c:v>
                </c:pt>
                <c:pt idx="54">
                  <c:v>0.30169677734375</c:v>
                </c:pt>
                <c:pt idx="55">
                  <c:v>0.313217163085938</c:v>
                </c:pt>
                <c:pt idx="56">
                  <c:v>0.3428955078125</c:v>
                </c:pt>
                <c:pt idx="57">
                  <c:v>0.353836059570313</c:v>
                </c:pt>
                <c:pt idx="58">
                  <c:v>0.391326904296875</c:v>
                </c:pt>
                <c:pt idx="59">
                  <c:v>0.40972900390625</c:v>
                </c:pt>
                <c:pt idx="60">
                  <c:v>0.467025756835938</c:v>
                </c:pt>
                <c:pt idx="61">
                  <c:v>0.498458862304688</c:v>
                </c:pt>
                <c:pt idx="62">
                  <c:v>0.55699157714843806</c:v>
                </c:pt>
                <c:pt idx="63">
                  <c:v>0.57106018066406306</c:v>
                </c:pt>
                <c:pt idx="64">
                  <c:v>0.611907958984375</c:v>
                </c:pt>
                <c:pt idx="65">
                  <c:v>0.5989990234375</c:v>
                </c:pt>
                <c:pt idx="66">
                  <c:v>0.63322448730468806</c:v>
                </c:pt>
                <c:pt idx="67">
                  <c:v>0.61802673339843806</c:v>
                </c:pt>
                <c:pt idx="68">
                  <c:v>0.66728210449218806</c:v>
                </c:pt>
                <c:pt idx="69">
                  <c:v>0.652252197265625</c:v>
                </c:pt>
                <c:pt idx="70">
                  <c:v>0.69505310058593806</c:v>
                </c:pt>
                <c:pt idx="71">
                  <c:v>0.644683837890625</c:v>
                </c:pt>
                <c:pt idx="72">
                  <c:v>0.643890380859375</c:v>
                </c:pt>
                <c:pt idx="73">
                  <c:v>0.56117248535156306</c:v>
                </c:pt>
                <c:pt idx="74">
                  <c:v>0.52964782714843806</c:v>
                </c:pt>
                <c:pt idx="75">
                  <c:v>0.454696655273438</c:v>
                </c:pt>
                <c:pt idx="76">
                  <c:v>0.431289672851563</c:v>
                </c:pt>
                <c:pt idx="77">
                  <c:v>0.387496948242188</c:v>
                </c:pt>
                <c:pt idx="78">
                  <c:v>0.385482788085938</c:v>
                </c:pt>
                <c:pt idx="79">
                  <c:v>0.369476318359375</c:v>
                </c:pt>
                <c:pt idx="80">
                  <c:v>0.389572143554688</c:v>
                </c:pt>
                <c:pt idx="81">
                  <c:v>0.39276123046875</c:v>
                </c:pt>
                <c:pt idx="82">
                  <c:v>0.431427001953125</c:v>
                </c:pt>
                <c:pt idx="83">
                  <c:v>0.446609497070313</c:v>
                </c:pt>
                <c:pt idx="84">
                  <c:v>0.496551513671875</c:v>
                </c:pt>
                <c:pt idx="85">
                  <c:v>0.5107421875</c:v>
                </c:pt>
                <c:pt idx="86">
                  <c:v>0.557037353515625</c:v>
                </c:pt>
                <c:pt idx="87">
                  <c:v>0.55815124511718806</c:v>
                </c:pt>
                <c:pt idx="88">
                  <c:v>0.607086181640625</c:v>
                </c:pt>
                <c:pt idx="89">
                  <c:v>0.60227966308593806</c:v>
                </c:pt>
                <c:pt idx="90">
                  <c:v>0.64576721191406306</c:v>
                </c:pt>
                <c:pt idx="91">
                  <c:v>0.63236999511718806</c:v>
                </c:pt>
                <c:pt idx="92">
                  <c:v>0.672393798828125</c:v>
                </c:pt>
                <c:pt idx="93">
                  <c:v>0.65870666503906306</c:v>
                </c:pt>
                <c:pt idx="94">
                  <c:v>0.69654846191406306</c:v>
                </c:pt>
                <c:pt idx="95">
                  <c:v>0.673248291015625</c:v>
                </c:pt>
                <c:pt idx="96">
                  <c:v>0.69189453125</c:v>
                </c:pt>
                <c:pt idx="97">
                  <c:v>0.65155029296875</c:v>
                </c:pt>
                <c:pt idx="98">
                  <c:v>0.659881591796875</c:v>
                </c:pt>
                <c:pt idx="99">
                  <c:v>0.61396789550781306</c:v>
                </c:pt>
                <c:pt idx="100">
                  <c:v>0.593353271484375</c:v>
                </c:pt>
                <c:pt idx="101">
                  <c:v>0.51039123535156306</c:v>
                </c:pt>
                <c:pt idx="102">
                  <c:v>0.44317626953125</c:v>
                </c:pt>
                <c:pt idx="103">
                  <c:v>0.362457275390625</c:v>
                </c:pt>
                <c:pt idx="104">
                  <c:v>0.309890747070313</c:v>
                </c:pt>
                <c:pt idx="105">
                  <c:v>0.252410888671875</c:v>
                </c:pt>
                <c:pt idx="106">
                  <c:v>0.215911865234375</c:v>
                </c:pt>
                <c:pt idx="107">
                  <c:v>0.164077758789063</c:v>
                </c:pt>
                <c:pt idx="108">
                  <c:v>0.129440307617188</c:v>
                </c:pt>
                <c:pt idx="109">
                  <c:v>0.101730346679688</c:v>
                </c:pt>
                <c:pt idx="110" formatCode="0.00E+00">
                  <c:v>7.83233642578125E-2</c:v>
                </c:pt>
                <c:pt idx="111">
                  <c:v>5.059814453125E-2</c:v>
                </c:pt>
                <c:pt idx="112">
                  <c:v>3.680419921875E-2</c:v>
                </c:pt>
                <c:pt idx="113" formatCode="0.00E+00">
                  <c:v>2.55889892578125E-2</c:v>
                </c:pt>
                <c:pt idx="114" formatCode="0.00E+00">
                  <c:v>2.00653076171875E-2</c:v>
                </c:pt>
                <c:pt idx="115">
                  <c:v>1.9805908203125E-2</c:v>
                </c:pt>
                <c:pt idx="116" formatCode="0.00E+00">
                  <c:v>1.65252685546875E-2</c:v>
                </c:pt>
                <c:pt idx="117">
                  <c:v>1.3275146484375E-2</c:v>
                </c:pt>
                <c:pt idx="118" formatCode="0.00E+00">
                  <c:v>1.10931396484375E-2</c:v>
                </c:pt>
                <c:pt idx="119" formatCode="0.00E+00">
                  <c:v>9.1094970703125E-3</c:v>
                </c:pt>
                <c:pt idx="120">
                  <c:v>7.87353515625E-3</c:v>
                </c:pt>
                <c:pt idx="121" formatCode="0.00E+00">
                  <c:v>6.0882568359375E-3</c:v>
                </c:pt>
                <c:pt idx="122" formatCode="0.00E+00">
                  <c:v>5.3253173828125E-3</c:v>
                </c:pt>
                <c:pt idx="123" formatCode="0.00E+00">
                  <c:v>4.4097900390625E-3</c:v>
                </c:pt>
                <c:pt idx="124">
                  <c:v>3.47900390625E-3</c:v>
                </c:pt>
                <c:pt idx="125" formatCode="0.00E+00">
                  <c:v>3.0059814453125E-3</c:v>
                </c:pt>
                <c:pt idx="126">
                  <c:v>2.227783203125E-3</c:v>
                </c:pt>
                <c:pt idx="127">
                  <c:v>1.77001953125E-3</c:v>
                </c:pt>
                <c:pt idx="128">
                  <c:v>1.220703125E-3</c:v>
                </c:pt>
                <c:pt idx="129" formatCode="0.00E+00">
                  <c:v>8.697509765625E-4</c:v>
                </c:pt>
                <c:pt idx="130">
                  <c:v>7.01904296875E-4</c:v>
                </c:pt>
                <c:pt idx="131">
                  <c:v>3.662109375E-4</c:v>
                </c:pt>
                <c:pt idx="132" formatCode="0.00E+00">
                  <c:v>3.204345703125E-4</c:v>
                </c:pt>
                <c:pt idx="133" formatCode="0.00E+00">
                  <c:v>1.983642578125E-4</c:v>
                </c:pt>
                <c:pt idx="134" formatCode="0.00E+00">
                  <c:v>1.068115234375E-4</c:v>
                </c:pt>
                <c:pt idx="135">
                  <c:v>-1.52587890625E-4</c:v>
                </c:pt>
                <c:pt idx="136">
                  <c:v>-3.0517578125E-4</c:v>
                </c:pt>
                <c:pt idx="137" formatCode="0.00E+00">
                  <c:v>1.068115234375E-4</c:v>
                </c:pt>
                <c:pt idx="138" formatCode="0.00E+00">
                  <c:v>-4.425048828125E-4</c:v>
                </c:pt>
                <c:pt idx="139" formatCode="0.00E+00">
                  <c:v>-4.730224609375E-4</c:v>
                </c:pt>
                <c:pt idx="140">
                  <c:v>-7.01904296875E-4</c:v>
                </c:pt>
                <c:pt idx="141">
                  <c:v>-3.35693359375E-4</c:v>
                </c:pt>
                <c:pt idx="142" formatCode="0.00E+00">
                  <c:v>-4.119873046875E-4</c:v>
                </c:pt>
                <c:pt idx="143" formatCode="0.00E+00">
                  <c:v>-5.645751953125E-4</c:v>
                </c:pt>
                <c:pt idx="144" formatCode="0.00E+00">
                  <c:v>-6.866455078125E-4</c:v>
                </c:pt>
                <c:pt idx="145">
                  <c:v>-3.96728515625E-4</c:v>
                </c:pt>
                <c:pt idx="146" formatCode="0.00E+00">
                  <c:v>-7.171630859375E-4</c:v>
                </c:pt>
                <c:pt idx="147">
                  <c:v>-5.4931640625E-4</c:v>
                </c:pt>
                <c:pt idx="148">
                  <c:v>-6.103515625E-5</c:v>
                </c:pt>
                <c:pt idx="149">
                  <c:v>-1.129150390625E-3</c:v>
                </c:pt>
                <c:pt idx="150">
                  <c:v>-7.62939453125E-4</c:v>
                </c:pt>
                <c:pt idx="151" formatCode="0.00E+00">
                  <c:v>-5.340576171875E-4</c:v>
                </c:pt>
                <c:pt idx="152" formatCode="0.00E+00">
                  <c:v>-8.087158203125E-4</c:v>
                </c:pt>
                <c:pt idx="153">
                  <c:v>-6.103515625E-4</c:v>
                </c:pt>
                <c:pt idx="154" formatCode="0.00E+00">
                  <c:v>-8.087158203125E-4</c:v>
                </c:pt>
                <c:pt idx="155">
                  <c:v>-7.9345703125E-4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4C-4758-8323-E8916133E871}"/>
            </c:ext>
          </c:extLst>
        </c:ser>
        <c:ser>
          <c:idx val="2"/>
          <c:order val="2"/>
          <c:tx>
            <c:strRef>
              <c:f>'Br UV New'!$D$14</c:f>
              <c:strCache>
                <c:ptCount val="1"/>
                <c:pt idx="0">
                  <c:v>7Br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'Br UV New'!$A$15:$A$170</c:f>
              <c:numCache>
                <c:formatCode>General</c:formatCode>
                <c:ptCount val="156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</c:numCache>
            </c:numRef>
          </c:xVal>
          <c:yVal>
            <c:numRef>
              <c:f>'Br UV New'!$D$15:$D$170</c:f>
              <c:numCache>
                <c:formatCode>General</c:formatCode>
                <c:ptCount val="156"/>
                <c:pt idx="0">
                  <c:v>0.204818725585938</c:v>
                </c:pt>
                <c:pt idx="1">
                  <c:v>0.743804931640625</c:v>
                </c:pt>
                <c:pt idx="2">
                  <c:v>0.884033203125</c:v>
                </c:pt>
                <c:pt idx="3">
                  <c:v>1.1768341064453101</c:v>
                </c:pt>
                <c:pt idx="4">
                  <c:v>1.1587371826171899</c:v>
                </c:pt>
                <c:pt idx="5">
                  <c:v>1.2987365722656301</c:v>
                </c:pt>
                <c:pt idx="6">
                  <c:v>1.2437286376953101</c:v>
                </c:pt>
                <c:pt idx="7">
                  <c:v>1.30316162109375</c:v>
                </c:pt>
                <c:pt idx="8">
                  <c:v>1.4308166503906301</c:v>
                </c:pt>
                <c:pt idx="9">
                  <c:v>1.1451110839843801</c:v>
                </c:pt>
                <c:pt idx="10">
                  <c:v>1.3596649169921899</c:v>
                </c:pt>
                <c:pt idx="11">
                  <c:v>0.942047119140625</c:v>
                </c:pt>
                <c:pt idx="12">
                  <c:v>1.0369873046875</c:v>
                </c:pt>
                <c:pt idx="13">
                  <c:v>0.76593017578125</c:v>
                </c:pt>
                <c:pt idx="14">
                  <c:v>0.80424499511718806</c:v>
                </c:pt>
                <c:pt idx="15">
                  <c:v>0.61601257324218806</c:v>
                </c:pt>
                <c:pt idx="16">
                  <c:v>0.64045715332031306</c:v>
                </c:pt>
                <c:pt idx="17">
                  <c:v>0.53904724121093806</c:v>
                </c:pt>
                <c:pt idx="18">
                  <c:v>0.5550537109375</c:v>
                </c:pt>
                <c:pt idx="19">
                  <c:v>0.49920654296875</c:v>
                </c:pt>
                <c:pt idx="20">
                  <c:v>0.488494873046875</c:v>
                </c:pt>
                <c:pt idx="21">
                  <c:v>0.441726684570313</c:v>
                </c:pt>
                <c:pt idx="22">
                  <c:v>0.432952880859375</c:v>
                </c:pt>
                <c:pt idx="23">
                  <c:v>0.398468017578125</c:v>
                </c:pt>
                <c:pt idx="24">
                  <c:v>0.393508911132813</c:v>
                </c:pt>
                <c:pt idx="25">
                  <c:v>0.364974975585938</c:v>
                </c:pt>
                <c:pt idx="26">
                  <c:v>0.369598388671875</c:v>
                </c:pt>
                <c:pt idx="27">
                  <c:v>0.352508544921875</c:v>
                </c:pt>
                <c:pt idx="28">
                  <c:v>0.379730224609375</c:v>
                </c:pt>
                <c:pt idx="29">
                  <c:v>0.372650146484375</c:v>
                </c:pt>
                <c:pt idx="30">
                  <c:v>0.403427124023438</c:v>
                </c:pt>
                <c:pt idx="31">
                  <c:v>0.386886596679688</c:v>
                </c:pt>
                <c:pt idx="32">
                  <c:v>0.394424438476563</c:v>
                </c:pt>
                <c:pt idx="33">
                  <c:v>0.3740234375</c:v>
                </c:pt>
                <c:pt idx="34">
                  <c:v>0.38751220703125</c:v>
                </c:pt>
                <c:pt idx="35">
                  <c:v>0.383087158203125</c:v>
                </c:pt>
                <c:pt idx="36">
                  <c:v>0.401535034179688</c:v>
                </c:pt>
                <c:pt idx="37">
                  <c:v>0.394607543945313</c:v>
                </c:pt>
                <c:pt idx="38">
                  <c:v>0.40191650390625</c:v>
                </c:pt>
                <c:pt idx="39">
                  <c:v>0.379608154296875</c:v>
                </c:pt>
                <c:pt idx="40">
                  <c:v>0.377212524414063</c:v>
                </c:pt>
                <c:pt idx="41">
                  <c:v>0.349639892578125</c:v>
                </c:pt>
                <c:pt idx="42">
                  <c:v>0.3460693359375</c:v>
                </c:pt>
                <c:pt idx="43">
                  <c:v>0.315521240234375</c:v>
                </c:pt>
                <c:pt idx="44">
                  <c:v>0.323348999023438</c:v>
                </c:pt>
                <c:pt idx="45">
                  <c:v>0.290939331054688</c:v>
                </c:pt>
                <c:pt idx="46">
                  <c:v>0.292709350585938</c:v>
                </c:pt>
                <c:pt idx="47">
                  <c:v>0.27239990234375</c:v>
                </c:pt>
                <c:pt idx="48">
                  <c:v>0.281600952148438</c:v>
                </c:pt>
                <c:pt idx="49">
                  <c:v>0.256805419921875</c:v>
                </c:pt>
                <c:pt idx="50">
                  <c:v>0.263778686523438</c:v>
                </c:pt>
                <c:pt idx="51">
                  <c:v>0.25567626953125</c:v>
                </c:pt>
                <c:pt idx="52">
                  <c:v>0.26910400390625</c:v>
                </c:pt>
                <c:pt idx="53">
                  <c:v>0.271011352539063</c:v>
                </c:pt>
                <c:pt idx="54">
                  <c:v>0.2901611328125</c:v>
                </c:pt>
                <c:pt idx="55">
                  <c:v>0.296554565429688</c:v>
                </c:pt>
                <c:pt idx="56">
                  <c:v>0.315658569335938</c:v>
                </c:pt>
                <c:pt idx="57">
                  <c:v>0.317459106445313</c:v>
                </c:pt>
                <c:pt idx="58">
                  <c:v>0.344924926757813</c:v>
                </c:pt>
                <c:pt idx="59">
                  <c:v>0.35638427734375</c:v>
                </c:pt>
                <c:pt idx="60">
                  <c:v>0.397247314453125</c:v>
                </c:pt>
                <c:pt idx="61">
                  <c:v>0.412246704101563</c:v>
                </c:pt>
                <c:pt idx="62">
                  <c:v>0.44342041015625</c:v>
                </c:pt>
                <c:pt idx="63">
                  <c:v>0.446090698242188</c:v>
                </c:pt>
                <c:pt idx="64">
                  <c:v>0.471939086914063</c:v>
                </c:pt>
                <c:pt idx="65">
                  <c:v>0.4686279296875</c:v>
                </c:pt>
                <c:pt idx="66">
                  <c:v>0.50202941894531306</c:v>
                </c:pt>
                <c:pt idx="67">
                  <c:v>0.50035095214843806</c:v>
                </c:pt>
                <c:pt idx="68">
                  <c:v>0.536529541015625</c:v>
                </c:pt>
                <c:pt idx="69">
                  <c:v>0.51994323730468806</c:v>
                </c:pt>
                <c:pt idx="70">
                  <c:v>0.5318603515625</c:v>
                </c:pt>
                <c:pt idx="71">
                  <c:v>0.481124877929688</c:v>
                </c:pt>
                <c:pt idx="72">
                  <c:v>0.459732055664063</c:v>
                </c:pt>
                <c:pt idx="73">
                  <c:v>0.395095825195313</c:v>
                </c:pt>
                <c:pt idx="74">
                  <c:v>0.3638916015625</c:v>
                </c:pt>
                <c:pt idx="75">
                  <c:v>0.3133544921875</c:v>
                </c:pt>
                <c:pt idx="76">
                  <c:v>0.297836303710938</c:v>
                </c:pt>
                <c:pt idx="77">
                  <c:v>0.274520874023438</c:v>
                </c:pt>
                <c:pt idx="78">
                  <c:v>0.279922485351563</c:v>
                </c:pt>
                <c:pt idx="79">
                  <c:v>0.275711059570313</c:v>
                </c:pt>
                <c:pt idx="80">
                  <c:v>0.296875</c:v>
                </c:pt>
                <c:pt idx="81">
                  <c:v>0.3082275390625</c:v>
                </c:pt>
                <c:pt idx="82">
                  <c:v>0.343917846679688</c:v>
                </c:pt>
                <c:pt idx="83">
                  <c:v>0.363723754882813</c:v>
                </c:pt>
                <c:pt idx="84">
                  <c:v>0.410751342773438</c:v>
                </c:pt>
                <c:pt idx="85">
                  <c:v>0.436798095703125</c:v>
                </c:pt>
                <c:pt idx="86">
                  <c:v>0.4898681640625</c:v>
                </c:pt>
                <c:pt idx="87">
                  <c:v>0.504974365234375</c:v>
                </c:pt>
                <c:pt idx="88">
                  <c:v>0.55503845214843806</c:v>
                </c:pt>
                <c:pt idx="89">
                  <c:v>0.563446044921875</c:v>
                </c:pt>
                <c:pt idx="90">
                  <c:v>0.61549377441406306</c:v>
                </c:pt>
                <c:pt idx="91">
                  <c:v>0.614410400390625</c:v>
                </c:pt>
                <c:pt idx="92">
                  <c:v>0.656005859375</c:v>
                </c:pt>
                <c:pt idx="93">
                  <c:v>0.64237976074218806</c:v>
                </c:pt>
                <c:pt idx="94">
                  <c:v>0.68571472167968806</c:v>
                </c:pt>
                <c:pt idx="95">
                  <c:v>0.6790771484375</c:v>
                </c:pt>
                <c:pt idx="96">
                  <c:v>0.72210693359375</c:v>
                </c:pt>
                <c:pt idx="97">
                  <c:v>0.69917297363281306</c:v>
                </c:pt>
                <c:pt idx="98">
                  <c:v>0.729705810546875</c:v>
                </c:pt>
                <c:pt idx="99">
                  <c:v>0.703643798828125</c:v>
                </c:pt>
                <c:pt idx="100">
                  <c:v>0.729278564453125</c:v>
                </c:pt>
                <c:pt idx="101">
                  <c:v>0.674163818359375</c:v>
                </c:pt>
                <c:pt idx="102">
                  <c:v>0.62879943847656306</c:v>
                </c:pt>
                <c:pt idx="103">
                  <c:v>0.52947998046875</c:v>
                </c:pt>
                <c:pt idx="104">
                  <c:v>0.446426391601563</c:v>
                </c:pt>
                <c:pt idx="105">
                  <c:v>0.36669921875</c:v>
                </c:pt>
                <c:pt idx="106">
                  <c:v>0.317657470703125</c:v>
                </c:pt>
                <c:pt idx="107">
                  <c:v>0.26397705078125</c:v>
                </c:pt>
                <c:pt idx="108">
                  <c:v>0.215713500976563</c:v>
                </c:pt>
                <c:pt idx="109">
                  <c:v>0.168869018554688</c:v>
                </c:pt>
                <c:pt idx="110">
                  <c:v>0.130081176757813</c:v>
                </c:pt>
                <c:pt idx="111">
                  <c:v>8.8134765625E-2</c:v>
                </c:pt>
                <c:pt idx="112">
                  <c:v>6.5765380859375E-2</c:v>
                </c:pt>
                <c:pt idx="113">
                  <c:v>4.730224609375E-2</c:v>
                </c:pt>
                <c:pt idx="114">
                  <c:v>3.82080078125E-2</c:v>
                </c:pt>
                <c:pt idx="115">
                  <c:v>3.2928466796875E-2</c:v>
                </c:pt>
                <c:pt idx="116">
                  <c:v>2.69775390625E-2</c:v>
                </c:pt>
                <c:pt idx="117" formatCode="0.00E+00">
                  <c:v>2.19573974609375E-2</c:v>
                </c:pt>
                <c:pt idx="118">
                  <c:v>1.8524169921875E-2</c:v>
                </c:pt>
                <c:pt idx="119">
                  <c:v>1.5045166015625E-2</c:v>
                </c:pt>
                <c:pt idx="120">
                  <c:v>1.220703125E-2</c:v>
                </c:pt>
                <c:pt idx="121" formatCode="0.00E+00">
                  <c:v>1.02386474609375E-2</c:v>
                </c:pt>
                <c:pt idx="122" formatCode="0.00E+00">
                  <c:v>8.4381103515625E-3</c:v>
                </c:pt>
                <c:pt idx="123">
                  <c:v>6.591796875E-3</c:v>
                </c:pt>
                <c:pt idx="124">
                  <c:v>5.37109375E-3</c:v>
                </c:pt>
                <c:pt idx="125">
                  <c:v>4.21142578125E-3</c:v>
                </c:pt>
                <c:pt idx="126" formatCode="0.00E+00">
                  <c:v>3.2196044921875E-3</c:v>
                </c:pt>
                <c:pt idx="127" formatCode="0.00E+00">
                  <c:v>2.3956298828125E-3</c:v>
                </c:pt>
                <c:pt idx="128" formatCode="0.00E+00">
                  <c:v>1.7852783203125E-3</c:v>
                </c:pt>
                <c:pt idx="129" formatCode="0.00E+00">
                  <c:v>1.2969970703125E-3</c:v>
                </c:pt>
                <c:pt idx="130">
                  <c:v>8.23974609375E-4</c:v>
                </c:pt>
                <c:pt idx="131" formatCode="0.00E+00">
                  <c:v>4.119873046875E-4</c:v>
                </c:pt>
                <c:pt idx="132">
                  <c:v>1.8310546875E-4</c:v>
                </c:pt>
                <c:pt idx="133">
                  <c:v>-3.0517578125E-5</c:v>
                </c:pt>
                <c:pt idx="134" formatCode="0.00E+00">
                  <c:v>-1.678466796875E-4</c:v>
                </c:pt>
                <c:pt idx="135" formatCode="0.00E+00">
                  <c:v>-2.593994140625E-4</c:v>
                </c:pt>
                <c:pt idx="136">
                  <c:v>-4.2724609375E-4</c:v>
                </c:pt>
                <c:pt idx="137" formatCode="0.00E+00">
                  <c:v>-4.425048828125E-4</c:v>
                </c:pt>
                <c:pt idx="138" formatCode="0.00E+00">
                  <c:v>-5.645751953125E-4</c:v>
                </c:pt>
                <c:pt idx="139">
                  <c:v>-4.8828125E-4</c:v>
                </c:pt>
                <c:pt idx="140" formatCode="0.00E+00">
                  <c:v>-7.781982421875E-4</c:v>
                </c:pt>
                <c:pt idx="141" formatCode="0.00E+00">
                  <c:v>-7.171630859375E-4</c:v>
                </c:pt>
                <c:pt idx="142" formatCode="0.00E+00">
                  <c:v>-9.002685546875E-4</c:v>
                </c:pt>
                <c:pt idx="143">
                  <c:v>-1.007080078125E-3</c:v>
                </c:pt>
                <c:pt idx="144">
                  <c:v>-1.15966796875E-3</c:v>
                </c:pt>
                <c:pt idx="145" formatCode="0.00E+00">
                  <c:v>-1.2359619140625E-3</c:v>
                </c:pt>
                <c:pt idx="146" formatCode="0.00E+00">
                  <c:v>-1.0833740234375E-3</c:v>
                </c:pt>
                <c:pt idx="147" formatCode="0.00E+00">
                  <c:v>-1.5106201171875E-3</c:v>
                </c:pt>
                <c:pt idx="148">
                  <c:v>-1.89208984375E-3</c:v>
                </c:pt>
                <c:pt idx="149" formatCode="0.00E+00">
                  <c:v>-1.6326904296875E-3</c:v>
                </c:pt>
                <c:pt idx="150" formatCode="0.00E+00">
                  <c:v>-1.4801025390625E-3</c:v>
                </c:pt>
                <c:pt idx="151">
                  <c:v>-1.5869140625E-3</c:v>
                </c:pt>
                <c:pt idx="152" formatCode="0.00E+00">
                  <c:v>-1.6937255859375E-3</c:v>
                </c:pt>
                <c:pt idx="153">
                  <c:v>-1.5869140625E-3</c:v>
                </c:pt>
                <c:pt idx="154" formatCode="0.00E+00">
                  <c:v>-1.6632080078125E-3</c:v>
                </c:pt>
                <c:pt idx="155" formatCode="0.00E+00">
                  <c:v>-1.6632080078125E-3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4C-4758-8323-E8916133E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642448"/>
        <c:axId val="459645192"/>
      </c:scatterChart>
      <c:valAx>
        <c:axId val="459642448"/>
        <c:scaling>
          <c:orientation val="minMax"/>
          <c:max val="450"/>
          <c:min val="3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5192"/>
        <c:crosses val="autoZero"/>
        <c:crossBetween val="midCat"/>
      </c:valAx>
      <c:valAx>
        <c:axId val="4596451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Absorbance</a:t>
            </a:r>
            <a:r>
              <a:rPr lang="en-US" baseline="0"/>
              <a:t> Spectra of Br Substituted Aurones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'Br UV New'!$B$14</c:f>
              <c:strCache>
                <c:ptCount val="1"/>
                <c:pt idx="0">
                  <c:v>5Br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'Br UV New'!$A$15:$A$267</c:f>
              <c:numCache>
                <c:formatCode>General</c:formatCode>
                <c:ptCount val="253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</c:numCache>
            </c:numRef>
          </c:xVal>
          <c:yVal>
            <c:numRef>
              <c:f>'Br UV New'!$B$15:$B$267</c:f>
              <c:numCache>
                <c:formatCode>General</c:formatCode>
                <c:ptCount val="253"/>
                <c:pt idx="0">
                  <c:v>0.168182373046875</c:v>
                </c:pt>
                <c:pt idx="1">
                  <c:v>0.66117858886718806</c:v>
                </c:pt>
                <c:pt idx="2">
                  <c:v>0.726715087890625</c:v>
                </c:pt>
                <c:pt idx="3">
                  <c:v>0.97602844238281306</c:v>
                </c:pt>
                <c:pt idx="4">
                  <c:v>0.989471435546875</c:v>
                </c:pt>
                <c:pt idx="5">
                  <c:v>0.9827880859375</c:v>
                </c:pt>
                <c:pt idx="6">
                  <c:v>1.2461395263671899</c:v>
                </c:pt>
                <c:pt idx="7">
                  <c:v>0.84156799316406306</c:v>
                </c:pt>
                <c:pt idx="8">
                  <c:v>0.92828369140625</c:v>
                </c:pt>
                <c:pt idx="9">
                  <c:v>0.67115783691406306</c:v>
                </c:pt>
                <c:pt idx="10">
                  <c:v>0.67291259765625</c:v>
                </c:pt>
                <c:pt idx="11">
                  <c:v>0.539794921875</c:v>
                </c:pt>
                <c:pt idx="12">
                  <c:v>0.54463195800781306</c:v>
                </c:pt>
                <c:pt idx="13">
                  <c:v>0.45379638671875</c:v>
                </c:pt>
                <c:pt idx="14">
                  <c:v>0.471847534179688</c:v>
                </c:pt>
                <c:pt idx="15">
                  <c:v>0.4039306640625</c:v>
                </c:pt>
                <c:pt idx="16">
                  <c:v>0.429351806640625</c:v>
                </c:pt>
                <c:pt idx="17">
                  <c:v>0.391326904296875</c:v>
                </c:pt>
                <c:pt idx="18">
                  <c:v>0.419265747070313</c:v>
                </c:pt>
                <c:pt idx="19">
                  <c:v>0.397674560546875</c:v>
                </c:pt>
                <c:pt idx="20">
                  <c:v>0.403091430664063</c:v>
                </c:pt>
                <c:pt idx="21">
                  <c:v>0.383377075195313</c:v>
                </c:pt>
                <c:pt idx="22">
                  <c:v>0.384536743164063</c:v>
                </c:pt>
                <c:pt idx="23">
                  <c:v>0.360397338867188</c:v>
                </c:pt>
                <c:pt idx="24">
                  <c:v>0.363800048828125</c:v>
                </c:pt>
                <c:pt idx="25">
                  <c:v>0.347564697265625</c:v>
                </c:pt>
                <c:pt idx="26">
                  <c:v>0.36090087890625</c:v>
                </c:pt>
                <c:pt idx="27">
                  <c:v>0.349044799804688</c:v>
                </c:pt>
                <c:pt idx="28">
                  <c:v>0.3734130859375</c:v>
                </c:pt>
                <c:pt idx="29">
                  <c:v>0.364120483398438</c:v>
                </c:pt>
                <c:pt idx="30">
                  <c:v>0.393112182617188</c:v>
                </c:pt>
                <c:pt idx="31">
                  <c:v>0.378555297851563</c:v>
                </c:pt>
                <c:pt idx="32">
                  <c:v>0.38671875</c:v>
                </c:pt>
                <c:pt idx="33">
                  <c:v>0.365631103515625</c:v>
                </c:pt>
                <c:pt idx="34">
                  <c:v>0.373275756835938</c:v>
                </c:pt>
                <c:pt idx="35">
                  <c:v>0.3572998046875</c:v>
                </c:pt>
                <c:pt idx="36">
                  <c:v>0.357559204101563</c:v>
                </c:pt>
                <c:pt idx="37">
                  <c:v>0.335159301757813</c:v>
                </c:pt>
                <c:pt idx="38">
                  <c:v>0.328536987304688</c:v>
                </c:pt>
                <c:pt idx="39">
                  <c:v>0.3046875</c:v>
                </c:pt>
                <c:pt idx="40">
                  <c:v>0.29302978515625</c:v>
                </c:pt>
                <c:pt idx="41">
                  <c:v>0.259933471679688</c:v>
                </c:pt>
                <c:pt idx="42">
                  <c:v>0.239028930664063</c:v>
                </c:pt>
                <c:pt idx="43">
                  <c:v>0.205581665039063</c:v>
                </c:pt>
                <c:pt idx="44">
                  <c:v>0.204483032226563</c:v>
                </c:pt>
                <c:pt idx="45">
                  <c:v>0.176116943359375</c:v>
                </c:pt>
                <c:pt idx="46">
                  <c:v>0.17364501953125</c:v>
                </c:pt>
                <c:pt idx="47">
                  <c:v>0.150466918945313</c:v>
                </c:pt>
                <c:pt idx="48">
                  <c:v>0.151657104492188</c:v>
                </c:pt>
                <c:pt idx="49">
                  <c:v>0.129440307617188</c:v>
                </c:pt>
                <c:pt idx="50">
                  <c:v>0.131622314453125</c:v>
                </c:pt>
                <c:pt idx="51">
                  <c:v>0.128707885742188</c:v>
                </c:pt>
                <c:pt idx="52">
                  <c:v>0.136001586914063</c:v>
                </c:pt>
                <c:pt idx="53">
                  <c:v>0.152908325195313</c:v>
                </c:pt>
                <c:pt idx="54">
                  <c:v>0.168289184570313</c:v>
                </c:pt>
                <c:pt idx="55">
                  <c:v>0.179855346679688</c:v>
                </c:pt>
                <c:pt idx="56">
                  <c:v>0.201065063476563</c:v>
                </c:pt>
                <c:pt idx="57">
                  <c:v>0.209014892578125</c:v>
                </c:pt>
                <c:pt idx="58">
                  <c:v>0.231781005859375</c:v>
                </c:pt>
                <c:pt idx="59">
                  <c:v>0.2481689453125</c:v>
                </c:pt>
                <c:pt idx="60">
                  <c:v>0.283432006835938</c:v>
                </c:pt>
                <c:pt idx="61">
                  <c:v>0.29803466796875</c:v>
                </c:pt>
                <c:pt idx="62">
                  <c:v>0.326766967773438</c:v>
                </c:pt>
                <c:pt idx="63">
                  <c:v>0.347442626953125</c:v>
                </c:pt>
                <c:pt idx="64">
                  <c:v>0.383438110351563</c:v>
                </c:pt>
                <c:pt idx="65">
                  <c:v>0.3929443359375</c:v>
                </c:pt>
                <c:pt idx="66">
                  <c:v>0.420242309570313</c:v>
                </c:pt>
                <c:pt idx="67">
                  <c:v>0.417282104492188</c:v>
                </c:pt>
                <c:pt idx="68">
                  <c:v>0.443527221679688</c:v>
                </c:pt>
                <c:pt idx="69">
                  <c:v>0.440170288085938</c:v>
                </c:pt>
                <c:pt idx="70">
                  <c:v>0.474899291992188</c:v>
                </c:pt>
                <c:pt idx="71">
                  <c:v>0.471023559570313</c:v>
                </c:pt>
                <c:pt idx="72">
                  <c:v>0.50175476074218806</c:v>
                </c:pt>
                <c:pt idx="73">
                  <c:v>0.475677490234375</c:v>
                </c:pt>
                <c:pt idx="74">
                  <c:v>0.477874755859375</c:v>
                </c:pt>
                <c:pt idx="75">
                  <c:v>0.427230834960938</c:v>
                </c:pt>
                <c:pt idx="76">
                  <c:v>0.4014892578125</c:v>
                </c:pt>
                <c:pt idx="77">
                  <c:v>0.343704223632813</c:v>
                </c:pt>
                <c:pt idx="78">
                  <c:v>0.312942504882813</c:v>
                </c:pt>
                <c:pt idx="79">
                  <c:v>0.270263671875</c:v>
                </c:pt>
                <c:pt idx="80">
                  <c:v>0.251815795898438</c:v>
                </c:pt>
                <c:pt idx="81">
                  <c:v>0.227828979492188</c:v>
                </c:pt>
                <c:pt idx="82">
                  <c:v>0.225723266601563</c:v>
                </c:pt>
                <c:pt idx="83">
                  <c:v>0.219589233398438</c:v>
                </c:pt>
                <c:pt idx="84">
                  <c:v>0.231185913085938</c:v>
                </c:pt>
                <c:pt idx="85">
                  <c:v>0.23626708984375</c:v>
                </c:pt>
                <c:pt idx="86">
                  <c:v>0.2562255859375</c:v>
                </c:pt>
                <c:pt idx="87">
                  <c:v>0.26513671875</c:v>
                </c:pt>
                <c:pt idx="88">
                  <c:v>0.289962768554688</c:v>
                </c:pt>
                <c:pt idx="89">
                  <c:v>0.29986572265625</c:v>
                </c:pt>
                <c:pt idx="90">
                  <c:v>0.325942993164063</c:v>
                </c:pt>
                <c:pt idx="91">
                  <c:v>0.33538818359375</c:v>
                </c:pt>
                <c:pt idx="92">
                  <c:v>0.36328125</c:v>
                </c:pt>
                <c:pt idx="93">
                  <c:v>0.366180419921875</c:v>
                </c:pt>
                <c:pt idx="94">
                  <c:v>0.385223388671875</c:v>
                </c:pt>
                <c:pt idx="95">
                  <c:v>0.38189697265625</c:v>
                </c:pt>
                <c:pt idx="96">
                  <c:v>0.399093627929688</c:v>
                </c:pt>
                <c:pt idx="97">
                  <c:v>0.397964477539063</c:v>
                </c:pt>
                <c:pt idx="98">
                  <c:v>0.417083740234375</c:v>
                </c:pt>
                <c:pt idx="99">
                  <c:v>0.414291381835938</c:v>
                </c:pt>
                <c:pt idx="100">
                  <c:v>0.431640625</c:v>
                </c:pt>
                <c:pt idx="101">
                  <c:v>0.4283447265625</c:v>
                </c:pt>
                <c:pt idx="102">
                  <c:v>0.435501098632813</c:v>
                </c:pt>
                <c:pt idx="103">
                  <c:v>0.418380737304688</c:v>
                </c:pt>
                <c:pt idx="104">
                  <c:v>0.389663696289063</c:v>
                </c:pt>
                <c:pt idx="105">
                  <c:v>0.33978271484375</c:v>
                </c:pt>
                <c:pt idx="106">
                  <c:v>0.305816650390625</c:v>
                </c:pt>
                <c:pt idx="107">
                  <c:v>0.265853881835938</c:v>
                </c:pt>
                <c:pt idx="108">
                  <c:v>0.236083984375</c:v>
                </c:pt>
                <c:pt idx="109">
                  <c:v>0.201904296875</c:v>
                </c:pt>
                <c:pt idx="110">
                  <c:v>0.168136596679688</c:v>
                </c:pt>
                <c:pt idx="111">
                  <c:v>0.121978759765625</c:v>
                </c:pt>
                <c:pt idx="112">
                  <c:v>9.4696044921875E-2</c:v>
                </c:pt>
                <c:pt idx="113">
                  <c:v>6.93359375E-2</c:v>
                </c:pt>
                <c:pt idx="114" formatCode="0.00E+00">
                  <c:v>5.29327392578125E-2</c:v>
                </c:pt>
                <c:pt idx="115">
                  <c:v>4.388427734375E-2</c:v>
                </c:pt>
                <c:pt idx="116">
                  <c:v>3.7933349609375E-2</c:v>
                </c:pt>
                <c:pt idx="117" formatCode="0.00E+00">
                  <c:v>3.16314697265625E-2</c:v>
                </c:pt>
                <c:pt idx="118" formatCode="0.00E+00">
                  <c:v>2.71148681640625E-2</c:v>
                </c:pt>
                <c:pt idx="119" formatCode="0.00E+00">
                  <c:v>2.24151611328125E-2</c:v>
                </c:pt>
                <c:pt idx="120" formatCode="0.00E+00">
                  <c:v>1.86309814453125E-2</c:v>
                </c:pt>
                <c:pt idx="121" formatCode="0.00E+00">
                  <c:v>1.67694091796875E-2</c:v>
                </c:pt>
                <c:pt idx="122">
                  <c:v>1.3824462890625E-2</c:v>
                </c:pt>
                <c:pt idx="123">
                  <c:v>1.1688232421875E-2</c:v>
                </c:pt>
                <c:pt idx="124">
                  <c:v>1.0040283203125E-2</c:v>
                </c:pt>
                <c:pt idx="125" formatCode="0.00E+00">
                  <c:v>8.3770751953125E-3</c:v>
                </c:pt>
                <c:pt idx="126" formatCode="0.00E+00">
                  <c:v>7.2479248046875E-3</c:v>
                </c:pt>
                <c:pt idx="127" formatCode="0.00E+00">
                  <c:v>6.1187744140625E-3</c:v>
                </c:pt>
                <c:pt idx="128" formatCode="0.00E+00">
                  <c:v>5.2642822265625E-3</c:v>
                </c:pt>
                <c:pt idx="129" formatCode="0.00E+00">
                  <c:v>4.7149658203125E-3</c:v>
                </c:pt>
                <c:pt idx="130" formatCode="0.00E+00">
                  <c:v>4.0435791015625E-3</c:v>
                </c:pt>
                <c:pt idx="131" formatCode="0.00E+00">
                  <c:v>3.6468505859375E-3</c:v>
                </c:pt>
                <c:pt idx="132">
                  <c:v>3.0517578125E-3</c:v>
                </c:pt>
                <c:pt idx="133">
                  <c:v>2.777099609375E-3</c:v>
                </c:pt>
                <c:pt idx="134">
                  <c:v>2.3193359375E-3</c:v>
                </c:pt>
                <c:pt idx="135">
                  <c:v>2.288818359375E-3</c:v>
                </c:pt>
                <c:pt idx="136">
                  <c:v>2.288818359375E-3</c:v>
                </c:pt>
                <c:pt idx="137" formatCode="0.00E+00">
                  <c:v>1.5106201171875E-3</c:v>
                </c:pt>
                <c:pt idx="138">
                  <c:v>9.1552734375E-5</c:v>
                </c:pt>
                <c:pt idx="139">
                  <c:v>1.64794921875E-3</c:v>
                </c:pt>
                <c:pt idx="140" formatCode="0.00E+00">
                  <c:v>1.8463134765625E-3</c:v>
                </c:pt>
                <c:pt idx="141" formatCode="0.00E+00">
                  <c:v>1.2054443359375E-3</c:v>
                </c:pt>
                <c:pt idx="142">
                  <c:v>1.28173828125E-3</c:v>
                </c:pt>
                <c:pt idx="143" formatCode="0.00E+00">
                  <c:v>1.2664794921875E-3</c:v>
                </c:pt>
                <c:pt idx="144" formatCode="0.00E+00">
                  <c:v>1.1444091796875E-3</c:v>
                </c:pt>
                <c:pt idx="145">
                  <c:v>9.1552734375E-4</c:v>
                </c:pt>
                <c:pt idx="146" formatCode="0.00E+00">
                  <c:v>9.918212890625E-4</c:v>
                </c:pt>
                <c:pt idx="147">
                  <c:v>5.79833984375E-4</c:v>
                </c:pt>
                <c:pt idx="148">
                  <c:v>7.32421875E-4</c:v>
                </c:pt>
                <c:pt idx="149" formatCode="0.00E+00">
                  <c:v>1.2359619140625E-3</c:v>
                </c:pt>
                <c:pt idx="150" formatCode="0.00E+00">
                  <c:v>7.476806640625E-4</c:v>
                </c:pt>
                <c:pt idx="151">
                  <c:v>7.9345703125E-4</c:v>
                </c:pt>
                <c:pt idx="152" formatCode="0.00E+00">
                  <c:v>8.697509765625E-4</c:v>
                </c:pt>
                <c:pt idx="153">
                  <c:v>3.662109375E-4</c:v>
                </c:pt>
                <c:pt idx="154" formatCode="0.00E+00">
                  <c:v>5.645751953125E-4</c:v>
                </c:pt>
                <c:pt idx="155">
                  <c:v>7.01904296875E-4</c:v>
                </c:pt>
                <c:pt idx="156" formatCode="0.00E+00">
                  <c:v>4.730224609375E-4</c:v>
                </c:pt>
                <c:pt idx="157" formatCode="0.00E+00">
                  <c:v>7.476806640625E-4</c:v>
                </c:pt>
                <c:pt idx="158" formatCode="0.00E+00">
                  <c:v>5.645751953125E-4</c:v>
                </c:pt>
                <c:pt idx="159" formatCode="0.00E+00">
                  <c:v>5.950927734375E-4</c:v>
                </c:pt>
                <c:pt idx="160" formatCode="0.00E+00">
                  <c:v>2.899169921875E-4</c:v>
                </c:pt>
                <c:pt idx="161">
                  <c:v>5.79833984375E-4</c:v>
                </c:pt>
                <c:pt idx="162" formatCode="0.00E+00">
                  <c:v>5.950927734375E-4</c:v>
                </c:pt>
                <c:pt idx="163">
                  <c:v>3.96728515625E-4</c:v>
                </c:pt>
                <c:pt idx="164" formatCode="0.00E+00">
                  <c:v>1.678466796875E-4</c:v>
                </c:pt>
                <c:pt idx="165" formatCode="0.00E+00">
                  <c:v>5.645751953125E-4</c:v>
                </c:pt>
                <c:pt idx="166" formatCode="0.00E+00">
                  <c:v>5.340576171875E-4</c:v>
                </c:pt>
                <c:pt idx="167" formatCode="0.00E+00">
                  <c:v>4.425048828125E-4</c:v>
                </c:pt>
                <c:pt idx="168">
                  <c:v>5.18798828125E-4</c:v>
                </c:pt>
                <c:pt idx="169" formatCode="0.00E+00">
                  <c:v>2.593994140625E-4</c:v>
                </c:pt>
                <c:pt idx="170">
                  <c:v>5.79833984375E-4</c:v>
                </c:pt>
                <c:pt idx="171" formatCode="0.00E+00">
                  <c:v>1.983642578125E-4</c:v>
                </c:pt>
                <c:pt idx="172" formatCode="0.00E+00">
                  <c:v>1.068115234375E-4</c:v>
                </c:pt>
                <c:pt idx="173" formatCode="0.00E+00">
                  <c:v>4.119873046875E-4</c:v>
                </c:pt>
                <c:pt idx="174" formatCode="0.00E+00">
                  <c:v>-2.593994140625E-4</c:v>
                </c:pt>
                <c:pt idx="175" formatCode="0.00E+00">
                  <c:v>7.62939453125E-5</c:v>
                </c:pt>
                <c:pt idx="176">
                  <c:v>-9.1552734375E-5</c:v>
                </c:pt>
                <c:pt idx="177" formatCode="0.00E+00">
                  <c:v>1.068115234375E-4</c:v>
                </c:pt>
                <c:pt idx="178">
                  <c:v>-6.103515625E-5</c:v>
                </c:pt>
                <c:pt idx="179">
                  <c:v>6.103515625E-5</c:v>
                </c:pt>
                <c:pt idx="180" formatCode="0.00E+00">
                  <c:v>1.678466796875E-4</c:v>
                </c:pt>
                <c:pt idx="181">
                  <c:v>-2.44140625E-4</c:v>
                </c:pt>
                <c:pt idx="182" formatCode="0.00E+00">
                  <c:v>-4.57763671875E-5</c:v>
                </c:pt>
                <c:pt idx="183">
                  <c:v>9.1552734375E-5</c:v>
                </c:pt>
                <c:pt idx="184" formatCode="0.00E+00">
                  <c:v>1.678466796875E-4</c:v>
                </c:pt>
                <c:pt idx="185" formatCode="0.00E+00">
                  <c:v>-4.425048828125E-4</c:v>
                </c:pt>
                <c:pt idx="186" formatCode="0.00E+00">
                  <c:v>-1.52587890625E-5</c:v>
                </c:pt>
                <c:pt idx="187">
                  <c:v>-3.0517578125E-4</c:v>
                </c:pt>
                <c:pt idx="188">
                  <c:v>-3.96728515625E-4</c:v>
                </c:pt>
                <c:pt idx="189">
                  <c:v>-9.1552734375E-4</c:v>
                </c:pt>
                <c:pt idx="190" formatCode="0.00E+00">
                  <c:v>-7.476806640625E-4</c:v>
                </c:pt>
                <c:pt idx="191" formatCode="0.00E+00">
                  <c:v>-3.814697265625E-4</c:v>
                </c:pt>
                <c:pt idx="192">
                  <c:v>-5.18798828125E-4</c:v>
                </c:pt>
                <c:pt idx="193">
                  <c:v>-6.103515625E-5</c:v>
                </c:pt>
                <c:pt idx="194" formatCode="0.00E+00">
                  <c:v>1.068115234375E-4</c:v>
                </c:pt>
                <c:pt idx="195">
                  <c:v>-7.01904296875E-4</c:v>
                </c:pt>
                <c:pt idx="196" formatCode="0.00E+00">
                  <c:v>3.509521484375E-4</c:v>
                </c:pt>
                <c:pt idx="197" formatCode="0.00E+00">
                  <c:v>-7.171630859375E-4</c:v>
                </c:pt>
                <c:pt idx="198" formatCode="0.00E+00">
                  <c:v>4.119873046875E-4</c:v>
                </c:pt>
                <c:pt idx="199" formatCode="0.00E+00">
                  <c:v>4.57763671875E-5</c:v>
                </c:pt>
                <c:pt idx="200">
                  <c:v>9.1552734375E-5</c:v>
                </c:pt>
                <c:pt idx="201">
                  <c:v>-1.0986328125E-3</c:v>
                </c:pt>
                <c:pt idx="202">
                  <c:v>-2.44140625E-4</c:v>
                </c:pt>
                <c:pt idx="203">
                  <c:v>3.0517578125E-5</c:v>
                </c:pt>
                <c:pt idx="204" formatCode="0.00E+00">
                  <c:v>-7.171630859375E-4</c:v>
                </c:pt>
                <c:pt idx="205">
                  <c:v>-5.79833984375E-4</c:v>
                </c:pt>
                <c:pt idx="206">
                  <c:v>-4.2724609375E-4</c:v>
                </c:pt>
                <c:pt idx="207">
                  <c:v>-1.52587890625E-4</c:v>
                </c:pt>
                <c:pt idx="208">
                  <c:v>-5.79833984375E-4</c:v>
                </c:pt>
                <c:pt idx="209" formatCode="0.00E+00">
                  <c:v>4.57763671875E-5</c:v>
                </c:pt>
                <c:pt idx="210">
                  <c:v>-1.129150390625E-3</c:v>
                </c:pt>
                <c:pt idx="211" formatCode="0.00E+00">
                  <c:v>1.52587890625E-5</c:v>
                </c:pt>
                <c:pt idx="212">
                  <c:v>-1.220703125E-4</c:v>
                </c:pt>
                <c:pt idx="213" formatCode="0.00E+00">
                  <c:v>8.697509765625E-4</c:v>
                </c:pt>
                <c:pt idx="214">
                  <c:v>-1.3427734375E-3</c:v>
                </c:pt>
                <c:pt idx="215">
                  <c:v>0</c:v>
                </c:pt>
                <c:pt idx="216">
                  <c:v>-1.495361328125E-3</c:v>
                </c:pt>
                <c:pt idx="217">
                  <c:v>1.28173828125E-3</c:v>
                </c:pt>
                <c:pt idx="218">
                  <c:v>-3.662109375E-4</c:v>
                </c:pt>
                <c:pt idx="219" formatCode="0.00E+00">
                  <c:v>-1.8768310546875E-3</c:v>
                </c:pt>
                <c:pt idx="220" formatCode="0.00E+00">
                  <c:v>-1.2359619140625E-3</c:v>
                </c:pt>
                <c:pt idx="221">
                  <c:v>4.2724609375E-4</c:v>
                </c:pt>
                <c:pt idx="222" formatCode="0.00E+00">
                  <c:v>5.340576171875E-4</c:v>
                </c:pt>
                <c:pt idx="223">
                  <c:v>-7.62939453125E-4</c:v>
                </c:pt>
                <c:pt idx="224">
                  <c:v>-2.13623046875E-4</c:v>
                </c:pt>
                <c:pt idx="225">
                  <c:v>-6.40869140625E-4</c:v>
                </c:pt>
                <c:pt idx="226">
                  <c:v>3.0517578125E-5</c:v>
                </c:pt>
                <c:pt idx="227" formatCode="0.00E+00">
                  <c:v>-7.62939453125E-5</c:v>
                </c:pt>
                <c:pt idx="228" formatCode="0.00E+00">
                  <c:v>-5.645751953125E-4</c:v>
                </c:pt>
                <c:pt idx="229" formatCode="0.00E+00">
                  <c:v>-1.2969970703125E-3</c:v>
                </c:pt>
                <c:pt idx="230">
                  <c:v>-6.103515625E-5</c:v>
                </c:pt>
                <c:pt idx="231">
                  <c:v>-1.28173828125E-3</c:v>
                </c:pt>
                <c:pt idx="232">
                  <c:v>1.3427734375E-3</c:v>
                </c:pt>
                <c:pt idx="233">
                  <c:v>-6.9580078125E-3</c:v>
                </c:pt>
                <c:pt idx="234">
                  <c:v>-1.8310546875E-4</c:v>
                </c:pt>
                <c:pt idx="235" formatCode="0.00E+00">
                  <c:v>-2.7008056640625E-3</c:v>
                </c:pt>
                <c:pt idx="236">
                  <c:v>1.77001953125E-3</c:v>
                </c:pt>
                <c:pt idx="237">
                  <c:v>-5.18798828125E-4</c:v>
                </c:pt>
                <c:pt idx="238" formatCode="0.00E+00">
                  <c:v>-1.1749267578125E-3</c:v>
                </c:pt>
                <c:pt idx="239" formatCode="0.00E+00">
                  <c:v>2.899169921875E-4</c:v>
                </c:pt>
                <c:pt idx="240" formatCode="0.00E+00">
                  <c:v>-1.2969970703125E-3</c:v>
                </c:pt>
                <c:pt idx="241">
                  <c:v>-6.40869140625E-4</c:v>
                </c:pt>
                <c:pt idx="242">
                  <c:v>3.0517578125E-5</c:v>
                </c:pt>
                <c:pt idx="243" formatCode="0.00E+00">
                  <c:v>-8.697509765625E-4</c:v>
                </c:pt>
                <c:pt idx="244" formatCode="0.00E+00">
                  <c:v>-1.373291015625E-4</c:v>
                </c:pt>
                <c:pt idx="245">
                  <c:v>-2.74658203125E-3</c:v>
                </c:pt>
                <c:pt idx="246" formatCode="0.00E+00">
                  <c:v>4.57763671875E-5</c:v>
                </c:pt>
                <c:pt idx="247">
                  <c:v>-6.134033203125E-3</c:v>
                </c:pt>
                <c:pt idx="248">
                  <c:v>3.7841796875E-3</c:v>
                </c:pt>
                <c:pt idx="249">
                  <c:v>2.349853515625E-3</c:v>
                </c:pt>
                <c:pt idx="250" formatCode="0.00E+00">
                  <c:v>-7.4310302734375E-3</c:v>
                </c:pt>
                <c:pt idx="251" formatCode="0.00E+00">
                  <c:v>-3.1890869140625E-3</c:v>
                </c:pt>
                <c:pt idx="252">
                  <c:v>1.15966796875E-3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5D-4696-A6D1-44211E8670F7}"/>
            </c:ext>
          </c:extLst>
        </c:ser>
        <c:ser>
          <c:idx val="1"/>
          <c:order val="1"/>
          <c:tx>
            <c:strRef>
              <c:f>'Br UV New'!$C$14</c:f>
              <c:strCache>
                <c:ptCount val="1"/>
                <c:pt idx="0">
                  <c:v>6Br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'Br UV New'!$A$15:$A$267</c:f>
              <c:numCache>
                <c:formatCode>General</c:formatCode>
                <c:ptCount val="253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</c:numCache>
            </c:numRef>
          </c:xVal>
          <c:yVal>
            <c:numRef>
              <c:f>'Br UV New'!$C$15:$C$267</c:f>
              <c:numCache>
                <c:formatCode>General</c:formatCode>
                <c:ptCount val="253"/>
                <c:pt idx="0">
                  <c:v>0.207794189453125</c:v>
                </c:pt>
                <c:pt idx="1">
                  <c:v>0.7449951171875</c:v>
                </c:pt>
                <c:pt idx="2">
                  <c:v>0.8419189453125</c:v>
                </c:pt>
                <c:pt idx="3">
                  <c:v>1.1247406005859399</c:v>
                </c:pt>
                <c:pt idx="4">
                  <c:v>1.0724639892578101</c:v>
                </c:pt>
                <c:pt idx="5">
                  <c:v>1.1505126953125</c:v>
                </c:pt>
                <c:pt idx="6">
                  <c:v>1.19256591796875</c:v>
                </c:pt>
                <c:pt idx="7">
                  <c:v>1.0497589111328101</c:v>
                </c:pt>
                <c:pt idx="8">
                  <c:v>1.3041687011718801</c:v>
                </c:pt>
                <c:pt idx="9">
                  <c:v>0.84150695800781306</c:v>
                </c:pt>
                <c:pt idx="10">
                  <c:v>0.85197448730468806</c:v>
                </c:pt>
                <c:pt idx="11">
                  <c:v>0.638275146484375</c:v>
                </c:pt>
                <c:pt idx="12">
                  <c:v>0.631561279296875</c:v>
                </c:pt>
                <c:pt idx="13">
                  <c:v>0.4949951171875</c:v>
                </c:pt>
                <c:pt idx="14">
                  <c:v>0.492263793945313</c:v>
                </c:pt>
                <c:pt idx="15">
                  <c:v>0.404891967773438</c:v>
                </c:pt>
                <c:pt idx="16">
                  <c:v>0.424819946289063</c:v>
                </c:pt>
                <c:pt idx="17">
                  <c:v>0.382568359375</c:v>
                </c:pt>
                <c:pt idx="18">
                  <c:v>0.403533935546875</c:v>
                </c:pt>
                <c:pt idx="19">
                  <c:v>0.37884521484375</c:v>
                </c:pt>
                <c:pt idx="20">
                  <c:v>0.37896728515625</c:v>
                </c:pt>
                <c:pt idx="21">
                  <c:v>0.359466552734375</c:v>
                </c:pt>
                <c:pt idx="22">
                  <c:v>0.364395141601563</c:v>
                </c:pt>
                <c:pt idx="23">
                  <c:v>0.346237182617188</c:v>
                </c:pt>
                <c:pt idx="24">
                  <c:v>0.353988647460938</c:v>
                </c:pt>
                <c:pt idx="25">
                  <c:v>0.343154907226563</c:v>
                </c:pt>
                <c:pt idx="26">
                  <c:v>0.363037109375</c:v>
                </c:pt>
                <c:pt idx="27">
                  <c:v>0.3570556640625</c:v>
                </c:pt>
                <c:pt idx="28">
                  <c:v>0.392990112304688</c:v>
                </c:pt>
                <c:pt idx="29">
                  <c:v>0.384536743164063</c:v>
                </c:pt>
                <c:pt idx="30">
                  <c:v>0.416305541992188</c:v>
                </c:pt>
                <c:pt idx="31">
                  <c:v>0.397354125976563</c:v>
                </c:pt>
                <c:pt idx="32">
                  <c:v>0.405502319335938</c:v>
                </c:pt>
                <c:pt idx="33">
                  <c:v>0.385848999023438</c:v>
                </c:pt>
                <c:pt idx="34">
                  <c:v>0.402084350585938</c:v>
                </c:pt>
                <c:pt idx="35">
                  <c:v>0.393203735351563</c:v>
                </c:pt>
                <c:pt idx="36">
                  <c:v>0.406234741210938</c:v>
                </c:pt>
                <c:pt idx="37">
                  <c:v>0.393692016601563</c:v>
                </c:pt>
                <c:pt idx="38">
                  <c:v>0.403961181640625</c:v>
                </c:pt>
                <c:pt idx="39">
                  <c:v>0.388214111328125</c:v>
                </c:pt>
                <c:pt idx="40">
                  <c:v>0.389053344726563</c:v>
                </c:pt>
                <c:pt idx="41">
                  <c:v>0.358474731445313</c:v>
                </c:pt>
                <c:pt idx="42">
                  <c:v>0.353607177734375</c:v>
                </c:pt>
                <c:pt idx="43">
                  <c:v>0.32525634765625</c:v>
                </c:pt>
                <c:pt idx="44">
                  <c:v>0.341812133789063</c:v>
                </c:pt>
                <c:pt idx="45">
                  <c:v>0.316940307617188</c:v>
                </c:pt>
                <c:pt idx="46">
                  <c:v>0.319442749023438</c:v>
                </c:pt>
                <c:pt idx="47">
                  <c:v>0.293228149414063</c:v>
                </c:pt>
                <c:pt idx="48">
                  <c:v>0.2945556640625</c:v>
                </c:pt>
                <c:pt idx="49">
                  <c:v>0.265060424804688</c:v>
                </c:pt>
                <c:pt idx="50">
                  <c:v>0.272537231445313</c:v>
                </c:pt>
                <c:pt idx="51">
                  <c:v>0.264785766601563</c:v>
                </c:pt>
                <c:pt idx="52">
                  <c:v>0.277740478515625</c:v>
                </c:pt>
                <c:pt idx="53">
                  <c:v>0.279052734375</c:v>
                </c:pt>
                <c:pt idx="54">
                  <c:v>0.30169677734375</c:v>
                </c:pt>
                <c:pt idx="55">
                  <c:v>0.313217163085938</c:v>
                </c:pt>
                <c:pt idx="56">
                  <c:v>0.3428955078125</c:v>
                </c:pt>
                <c:pt idx="57">
                  <c:v>0.353836059570313</c:v>
                </c:pt>
                <c:pt idx="58">
                  <c:v>0.391326904296875</c:v>
                </c:pt>
                <c:pt idx="59">
                  <c:v>0.40972900390625</c:v>
                </c:pt>
                <c:pt idx="60">
                  <c:v>0.467025756835938</c:v>
                </c:pt>
                <c:pt idx="61">
                  <c:v>0.498458862304688</c:v>
                </c:pt>
                <c:pt idx="62">
                  <c:v>0.55699157714843806</c:v>
                </c:pt>
                <c:pt idx="63">
                  <c:v>0.57106018066406306</c:v>
                </c:pt>
                <c:pt idx="64">
                  <c:v>0.611907958984375</c:v>
                </c:pt>
                <c:pt idx="65">
                  <c:v>0.5989990234375</c:v>
                </c:pt>
                <c:pt idx="66">
                  <c:v>0.63322448730468806</c:v>
                </c:pt>
                <c:pt idx="67">
                  <c:v>0.61802673339843806</c:v>
                </c:pt>
                <c:pt idx="68">
                  <c:v>0.66728210449218806</c:v>
                </c:pt>
                <c:pt idx="69">
                  <c:v>0.652252197265625</c:v>
                </c:pt>
                <c:pt idx="70">
                  <c:v>0.69505310058593806</c:v>
                </c:pt>
                <c:pt idx="71">
                  <c:v>0.644683837890625</c:v>
                </c:pt>
                <c:pt idx="72">
                  <c:v>0.643890380859375</c:v>
                </c:pt>
                <c:pt idx="73">
                  <c:v>0.56117248535156306</c:v>
                </c:pt>
                <c:pt idx="74">
                  <c:v>0.52964782714843806</c:v>
                </c:pt>
                <c:pt idx="75">
                  <c:v>0.454696655273438</c:v>
                </c:pt>
                <c:pt idx="76">
                  <c:v>0.431289672851563</c:v>
                </c:pt>
                <c:pt idx="77">
                  <c:v>0.387496948242188</c:v>
                </c:pt>
                <c:pt idx="78">
                  <c:v>0.385482788085938</c:v>
                </c:pt>
                <c:pt idx="79">
                  <c:v>0.369476318359375</c:v>
                </c:pt>
                <c:pt idx="80">
                  <c:v>0.389572143554688</c:v>
                </c:pt>
                <c:pt idx="81">
                  <c:v>0.39276123046875</c:v>
                </c:pt>
                <c:pt idx="82">
                  <c:v>0.431427001953125</c:v>
                </c:pt>
                <c:pt idx="83">
                  <c:v>0.446609497070313</c:v>
                </c:pt>
                <c:pt idx="84">
                  <c:v>0.496551513671875</c:v>
                </c:pt>
                <c:pt idx="85">
                  <c:v>0.5107421875</c:v>
                </c:pt>
                <c:pt idx="86">
                  <c:v>0.557037353515625</c:v>
                </c:pt>
                <c:pt idx="87">
                  <c:v>0.55815124511718806</c:v>
                </c:pt>
                <c:pt idx="88">
                  <c:v>0.607086181640625</c:v>
                </c:pt>
                <c:pt idx="89">
                  <c:v>0.60227966308593806</c:v>
                </c:pt>
                <c:pt idx="90">
                  <c:v>0.64576721191406306</c:v>
                </c:pt>
                <c:pt idx="91">
                  <c:v>0.63236999511718806</c:v>
                </c:pt>
                <c:pt idx="92">
                  <c:v>0.672393798828125</c:v>
                </c:pt>
                <c:pt idx="93">
                  <c:v>0.65870666503906306</c:v>
                </c:pt>
                <c:pt idx="94">
                  <c:v>0.69654846191406306</c:v>
                </c:pt>
                <c:pt idx="95">
                  <c:v>0.673248291015625</c:v>
                </c:pt>
                <c:pt idx="96">
                  <c:v>0.69189453125</c:v>
                </c:pt>
                <c:pt idx="97">
                  <c:v>0.65155029296875</c:v>
                </c:pt>
                <c:pt idx="98">
                  <c:v>0.659881591796875</c:v>
                </c:pt>
                <c:pt idx="99">
                  <c:v>0.61396789550781306</c:v>
                </c:pt>
                <c:pt idx="100">
                  <c:v>0.593353271484375</c:v>
                </c:pt>
                <c:pt idx="101">
                  <c:v>0.51039123535156306</c:v>
                </c:pt>
                <c:pt idx="102">
                  <c:v>0.44317626953125</c:v>
                </c:pt>
                <c:pt idx="103">
                  <c:v>0.362457275390625</c:v>
                </c:pt>
                <c:pt idx="104">
                  <c:v>0.309890747070313</c:v>
                </c:pt>
                <c:pt idx="105">
                  <c:v>0.252410888671875</c:v>
                </c:pt>
                <c:pt idx="106">
                  <c:v>0.215911865234375</c:v>
                </c:pt>
                <c:pt idx="107">
                  <c:v>0.164077758789063</c:v>
                </c:pt>
                <c:pt idx="108">
                  <c:v>0.129440307617188</c:v>
                </c:pt>
                <c:pt idx="109">
                  <c:v>0.101730346679688</c:v>
                </c:pt>
                <c:pt idx="110" formatCode="0.00E+00">
                  <c:v>7.83233642578125E-2</c:v>
                </c:pt>
                <c:pt idx="111">
                  <c:v>5.059814453125E-2</c:v>
                </c:pt>
                <c:pt idx="112">
                  <c:v>3.680419921875E-2</c:v>
                </c:pt>
                <c:pt idx="113" formatCode="0.00E+00">
                  <c:v>2.55889892578125E-2</c:v>
                </c:pt>
                <c:pt idx="114" formatCode="0.00E+00">
                  <c:v>2.00653076171875E-2</c:v>
                </c:pt>
                <c:pt idx="115">
                  <c:v>1.9805908203125E-2</c:v>
                </c:pt>
                <c:pt idx="116" formatCode="0.00E+00">
                  <c:v>1.65252685546875E-2</c:v>
                </c:pt>
                <c:pt idx="117">
                  <c:v>1.3275146484375E-2</c:v>
                </c:pt>
                <c:pt idx="118" formatCode="0.00E+00">
                  <c:v>1.10931396484375E-2</c:v>
                </c:pt>
                <c:pt idx="119" formatCode="0.00E+00">
                  <c:v>9.1094970703125E-3</c:v>
                </c:pt>
                <c:pt idx="120">
                  <c:v>7.87353515625E-3</c:v>
                </c:pt>
                <c:pt idx="121" formatCode="0.00E+00">
                  <c:v>6.0882568359375E-3</c:v>
                </c:pt>
                <c:pt idx="122" formatCode="0.00E+00">
                  <c:v>5.3253173828125E-3</c:v>
                </c:pt>
                <c:pt idx="123" formatCode="0.00E+00">
                  <c:v>4.4097900390625E-3</c:v>
                </c:pt>
                <c:pt idx="124">
                  <c:v>3.47900390625E-3</c:v>
                </c:pt>
                <c:pt idx="125" formatCode="0.00E+00">
                  <c:v>3.0059814453125E-3</c:v>
                </c:pt>
                <c:pt idx="126">
                  <c:v>2.227783203125E-3</c:v>
                </c:pt>
                <c:pt idx="127">
                  <c:v>1.77001953125E-3</c:v>
                </c:pt>
                <c:pt idx="128">
                  <c:v>1.220703125E-3</c:v>
                </c:pt>
                <c:pt idx="129" formatCode="0.00E+00">
                  <c:v>8.697509765625E-4</c:v>
                </c:pt>
                <c:pt idx="130">
                  <c:v>7.01904296875E-4</c:v>
                </c:pt>
                <c:pt idx="131">
                  <c:v>3.662109375E-4</c:v>
                </c:pt>
                <c:pt idx="132" formatCode="0.00E+00">
                  <c:v>3.204345703125E-4</c:v>
                </c:pt>
                <c:pt idx="133" formatCode="0.00E+00">
                  <c:v>1.983642578125E-4</c:v>
                </c:pt>
                <c:pt idx="134" formatCode="0.00E+00">
                  <c:v>1.068115234375E-4</c:v>
                </c:pt>
                <c:pt idx="135">
                  <c:v>-1.52587890625E-4</c:v>
                </c:pt>
                <c:pt idx="136">
                  <c:v>-3.0517578125E-4</c:v>
                </c:pt>
                <c:pt idx="137" formatCode="0.00E+00">
                  <c:v>1.068115234375E-4</c:v>
                </c:pt>
                <c:pt idx="138" formatCode="0.00E+00">
                  <c:v>-4.425048828125E-4</c:v>
                </c:pt>
                <c:pt idx="139" formatCode="0.00E+00">
                  <c:v>-4.730224609375E-4</c:v>
                </c:pt>
                <c:pt idx="140">
                  <c:v>-7.01904296875E-4</c:v>
                </c:pt>
                <c:pt idx="141">
                  <c:v>-3.35693359375E-4</c:v>
                </c:pt>
                <c:pt idx="142" formatCode="0.00E+00">
                  <c:v>-4.119873046875E-4</c:v>
                </c:pt>
                <c:pt idx="143" formatCode="0.00E+00">
                  <c:v>-5.645751953125E-4</c:v>
                </c:pt>
                <c:pt idx="144" formatCode="0.00E+00">
                  <c:v>-6.866455078125E-4</c:v>
                </c:pt>
                <c:pt idx="145">
                  <c:v>-3.96728515625E-4</c:v>
                </c:pt>
                <c:pt idx="146" formatCode="0.00E+00">
                  <c:v>-7.171630859375E-4</c:v>
                </c:pt>
                <c:pt idx="147">
                  <c:v>-5.4931640625E-4</c:v>
                </c:pt>
                <c:pt idx="148">
                  <c:v>-6.103515625E-5</c:v>
                </c:pt>
                <c:pt idx="149">
                  <c:v>-1.129150390625E-3</c:v>
                </c:pt>
                <c:pt idx="150">
                  <c:v>-7.62939453125E-4</c:v>
                </c:pt>
                <c:pt idx="151" formatCode="0.00E+00">
                  <c:v>-5.340576171875E-4</c:v>
                </c:pt>
                <c:pt idx="152" formatCode="0.00E+00">
                  <c:v>-8.087158203125E-4</c:v>
                </c:pt>
                <c:pt idx="153">
                  <c:v>-6.103515625E-4</c:v>
                </c:pt>
                <c:pt idx="154" formatCode="0.00E+00">
                  <c:v>-8.087158203125E-4</c:v>
                </c:pt>
                <c:pt idx="155">
                  <c:v>-7.9345703125E-4</c:v>
                </c:pt>
                <c:pt idx="156" formatCode="0.00E+00">
                  <c:v>-5.035400390625E-4</c:v>
                </c:pt>
                <c:pt idx="157">
                  <c:v>-7.01904296875E-4</c:v>
                </c:pt>
                <c:pt idx="158">
                  <c:v>-7.32421875E-4</c:v>
                </c:pt>
                <c:pt idx="159" formatCode="0.00E+00">
                  <c:v>-6.256103515625E-4</c:v>
                </c:pt>
                <c:pt idx="160">
                  <c:v>-5.18798828125E-4</c:v>
                </c:pt>
                <c:pt idx="161">
                  <c:v>-5.79833984375E-4</c:v>
                </c:pt>
                <c:pt idx="162">
                  <c:v>-7.9345703125E-4</c:v>
                </c:pt>
                <c:pt idx="163">
                  <c:v>-2.74658203125E-4</c:v>
                </c:pt>
                <c:pt idx="164" formatCode="0.00E+00">
                  <c:v>-3.204345703125E-4</c:v>
                </c:pt>
                <c:pt idx="165" formatCode="0.00E+00">
                  <c:v>-5.645751953125E-4</c:v>
                </c:pt>
                <c:pt idx="166">
                  <c:v>-3.96728515625E-4</c:v>
                </c:pt>
                <c:pt idx="167" formatCode="0.00E+00">
                  <c:v>-3.814697265625E-4</c:v>
                </c:pt>
                <c:pt idx="168">
                  <c:v>-5.18798828125E-4</c:v>
                </c:pt>
                <c:pt idx="169" formatCode="0.00E+00">
                  <c:v>-3.814697265625E-4</c:v>
                </c:pt>
                <c:pt idx="170">
                  <c:v>-4.8828125E-4</c:v>
                </c:pt>
                <c:pt idx="171">
                  <c:v>-2.13623046875E-4</c:v>
                </c:pt>
                <c:pt idx="172">
                  <c:v>-3.35693359375E-4</c:v>
                </c:pt>
                <c:pt idx="173">
                  <c:v>-6.7138671875E-4</c:v>
                </c:pt>
                <c:pt idx="174">
                  <c:v>-2.13623046875E-4</c:v>
                </c:pt>
                <c:pt idx="175" formatCode="0.00E+00">
                  <c:v>1.52587890625E-5</c:v>
                </c:pt>
                <c:pt idx="176" formatCode="0.00E+00">
                  <c:v>-5.035400390625E-4</c:v>
                </c:pt>
                <c:pt idx="177" formatCode="0.00E+00">
                  <c:v>-3.509521484375E-4</c:v>
                </c:pt>
                <c:pt idx="178" formatCode="0.00E+00">
                  <c:v>-5.950927734375E-4</c:v>
                </c:pt>
                <c:pt idx="179" formatCode="0.00E+00">
                  <c:v>-4.425048828125E-4</c:v>
                </c:pt>
                <c:pt idx="180" formatCode="0.00E+00">
                  <c:v>-7.171630859375E-4</c:v>
                </c:pt>
                <c:pt idx="181" formatCode="0.00E+00">
                  <c:v>-3.509521484375E-4</c:v>
                </c:pt>
                <c:pt idx="182" formatCode="0.00E+00">
                  <c:v>-6.256103515625E-4</c:v>
                </c:pt>
                <c:pt idx="183" formatCode="0.00E+00">
                  <c:v>-5.645751953125E-4</c:v>
                </c:pt>
                <c:pt idx="184">
                  <c:v>-1.007080078125E-3</c:v>
                </c:pt>
                <c:pt idx="185">
                  <c:v>-2.44140625E-4</c:v>
                </c:pt>
                <c:pt idx="186" formatCode="0.00E+00">
                  <c:v>-7.476806640625E-4</c:v>
                </c:pt>
                <c:pt idx="187" formatCode="0.00E+00">
                  <c:v>-5.645751953125E-4</c:v>
                </c:pt>
                <c:pt idx="188">
                  <c:v>-5.79833984375E-4</c:v>
                </c:pt>
                <c:pt idx="189" formatCode="0.00E+00">
                  <c:v>-3.509521484375E-4</c:v>
                </c:pt>
                <c:pt idx="190">
                  <c:v>-5.4931640625E-4</c:v>
                </c:pt>
                <c:pt idx="191" formatCode="0.00E+00">
                  <c:v>-5.340576171875E-4</c:v>
                </c:pt>
                <c:pt idx="192">
                  <c:v>-9.1552734375E-5</c:v>
                </c:pt>
                <c:pt idx="193" formatCode="0.00E+00">
                  <c:v>-4.57763671875E-5</c:v>
                </c:pt>
                <c:pt idx="194" formatCode="0.00E+00">
                  <c:v>-1.678466796875E-4</c:v>
                </c:pt>
                <c:pt idx="195">
                  <c:v>3.35693359375E-4</c:v>
                </c:pt>
                <c:pt idx="196" formatCode="0.00E+00">
                  <c:v>-5.950927734375E-4</c:v>
                </c:pt>
                <c:pt idx="197">
                  <c:v>2.13623046875E-4</c:v>
                </c:pt>
                <c:pt idx="198" formatCode="0.00E+00">
                  <c:v>-6.256103515625E-4</c:v>
                </c:pt>
                <c:pt idx="199" formatCode="0.00E+00">
                  <c:v>-7.171630859375E-4</c:v>
                </c:pt>
                <c:pt idx="200">
                  <c:v>-1.312255859375E-3</c:v>
                </c:pt>
                <c:pt idx="201">
                  <c:v>-5.4931640625E-4</c:v>
                </c:pt>
                <c:pt idx="202">
                  <c:v>-1.190185546875E-3</c:v>
                </c:pt>
                <c:pt idx="203" formatCode="0.00E+00">
                  <c:v>-1.2054443359375E-3</c:v>
                </c:pt>
                <c:pt idx="204" formatCode="0.00E+00">
                  <c:v>-8.392333984375E-4</c:v>
                </c:pt>
                <c:pt idx="205">
                  <c:v>-6.7138671875E-4</c:v>
                </c:pt>
                <c:pt idx="206" formatCode="0.00E+00">
                  <c:v>-1.1138916015625E-3</c:v>
                </c:pt>
                <c:pt idx="207">
                  <c:v>-1.434326171875E-3</c:v>
                </c:pt>
                <c:pt idx="208" formatCode="0.00E+00">
                  <c:v>-1.0528564453125E-3</c:v>
                </c:pt>
                <c:pt idx="209">
                  <c:v>-1.190185546875E-3</c:v>
                </c:pt>
                <c:pt idx="210">
                  <c:v>-4.2724609375E-4</c:v>
                </c:pt>
                <c:pt idx="211">
                  <c:v>-1.678466796875E-3</c:v>
                </c:pt>
                <c:pt idx="212">
                  <c:v>-3.662109375E-4</c:v>
                </c:pt>
                <c:pt idx="213">
                  <c:v>-1.800537109375E-3</c:v>
                </c:pt>
                <c:pt idx="214">
                  <c:v>-1.220703125E-3</c:v>
                </c:pt>
                <c:pt idx="215">
                  <c:v>-3.0517578125E-4</c:v>
                </c:pt>
                <c:pt idx="216">
                  <c:v>-3.0517578125E-5</c:v>
                </c:pt>
                <c:pt idx="217" formatCode="0.00E+00">
                  <c:v>-1.2359619140625E-3</c:v>
                </c:pt>
                <c:pt idx="218" formatCode="0.00E+00">
                  <c:v>3.509521484375E-4</c:v>
                </c:pt>
                <c:pt idx="219">
                  <c:v>-4.57763671875E-4</c:v>
                </c:pt>
                <c:pt idx="220">
                  <c:v>0</c:v>
                </c:pt>
                <c:pt idx="221" formatCode="0.00E+00">
                  <c:v>-2.1820068359375E-3</c:v>
                </c:pt>
                <c:pt idx="222">
                  <c:v>-8.23974609375E-4</c:v>
                </c:pt>
                <c:pt idx="223" formatCode="0.00E+00">
                  <c:v>-4.119873046875E-4</c:v>
                </c:pt>
                <c:pt idx="224" formatCode="0.00E+00">
                  <c:v>-1.0528564453125E-3</c:v>
                </c:pt>
                <c:pt idx="225" formatCode="0.00E+00">
                  <c:v>-7.476806640625E-4</c:v>
                </c:pt>
                <c:pt idx="226" formatCode="0.00E+00">
                  <c:v>-1.7852783203125E-3</c:v>
                </c:pt>
                <c:pt idx="227">
                  <c:v>-8.23974609375E-4</c:v>
                </c:pt>
                <c:pt idx="228" formatCode="0.00E+00">
                  <c:v>-1.2359619140625E-3</c:v>
                </c:pt>
                <c:pt idx="229" formatCode="0.00E+00">
                  <c:v>2.288818359375E-4</c:v>
                </c:pt>
                <c:pt idx="230" formatCode="0.00E+00">
                  <c:v>-1.7242431640625E-3</c:v>
                </c:pt>
                <c:pt idx="231">
                  <c:v>-2.288818359375E-3</c:v>
                </c:pt>
                <c:pt idx="232" formatCode="0.00E+00">
                  <c:v>-2.7008056640625E-3</c:v>
                </c:pt>
                <c:pt idx="233">
                  <c:v>-4.5166015625E-3</c:v>
                </c:pt>
                <c:pt idx="234">
                  <c:v>-4.8828125E-4</c:v>
                </c:pt>
                <c:pt idx="235">
                  <c:v>-5.035400390625E-3</c:v>
                </c:pt>
                <c:pt idx="236">
                  <c:v>-1.708984375E-3</c:v>
                </c:pt>
                <c:pt idx="237">
                  <c:v>6.103515625E-4</c:v>
                </c:pt>
                <c:pt idx="238">
                  <c:v>-2.166748046875E-3</c:v>
                </c:pt>
                <c:pt idx="239" formatCode="0.00E+00">
                  <c:v>-3.509521484375E-4</c:v>
                </c:pt>
                <c:pt idx="240">
                  <c:v>-7.62939453125E-4</c:v>
                </c:pt>
                <c:pt idx="241" formatCode="0.00E+00">
                  <c:v>2.288818359375E-4</c:v>
                </c:pt>
                <c:pt idx="242" formatCode="0.00E+00">
                  <c:v>-1.8157958984375E-3</c:v>
                </c:pt>
                <c:pt idx="243">
                  <c:v>3.0517578125E-5</c:v>
                </c:pt>
                <c:pt idx="244" formatCode="0.00E+00">
                  <c:v>-7.171630859375E-4</c:v>
                </c:pt>
                <c:pt idx="245" formatCode="0.00E+00">
                  <c:v>-3.814697265625E-4</c:v>
                </c:pt>
                <c:pt idx="246">
                  <c:v>-8.23974609375E-4</c:v>
                </c:pt>
                <c:pt idx="247">
                  <c:v>-1.190185546875E-3</c:v>
                </c:pt>
                <c:pt idx="248">
                  <c:v>-4.730224609375E-3</c:v>
                </c:pt>
                <c:pt idx="249">
                  <c:v>4.791259765625E-3</c:v>
                </c:pt>
                <c:pt idx="250">
                  <c:v>7.01904296875E-4</c:v>
                </c:pt>
                <c:pt idx="251">
                  <c:v>-3.173828125E-3</c:v>
                </c:pt>
                <c:pt idx="252" formatCode="0.00E+00">
                  <c:v>-6.8206787109375E-3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B5D-4696-A6D1-44211E8670F7}"/>
            </c:ext>
          </c:extLst>
        </c:ser>
        <c:ser>
          <c:idx val="2"/>
          <c:order val="2"/>
          <c:tx>
            <c:strRef>
              <c:f>'Br UV New'!$D$14</c:f>
              <c:strCache>
                <c:ptCount val="1"/>
                <c:pt idx="0">
                  <c:v>7Br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'Br UV New'!$A$15:$A$267</c:f>
              <c:numCache>
                <c:formatCode>General</c:formatCode>
                <c:ptCount val="253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</c:numCache>
            </c:numRef>
          </c:xVal>
          <c:yVal>
            <c:numRef>
              <c:f>'Br UV New'!$D$15:$D$267</c:f>
              <c:numCache>
                <c:formatCode>General</c:formatCode>
                <c:ptCount val="253"/>
                <c:pt idx="0">
                  <c:v>0.204818725585938</c:v>
                </c:pt>
                <c:pt idx="1">
                  <c:v>0.743804931640625</c:v>
                </c:pt>
                <c:pt idx="2">
                  <c:v>0.884033203125</c:v>
                </c:pt>
                <c:pt idx="3">
                  <c:v>1.1768341064453101</c:v>
                </c:pt>
                <c:pt idx="4">
                  <c:v>1.1587371826171899</c:v>
                </c:pt>
                <c:pt idx="5">
                  <c:v>1.2987365722656301</c:v>
                </c:pt>
                <c:pt idx="6">
                  <c:v>1.2437286376953101</c:v>
                </c:pt>
                <c:pt idx="7">
                  <c:v>1.30316162109375</c:v>
                </c:pt>
                <c:pt idx="8">
                  <c:v>1.4308166503906301</c:v>
                </c:pt>
                <c:pt idx="9">
                  <c:v>1.1451110839843801</c:v>
                </c:pt>
                <c:pt idx="10">
                  <c:v>1.3596649169921899</c:v>
                </c:pt>
                <c:pt idx="11">
                  <c:v>0.942047119140625</c:v>
                </c:pt>
                <c:pt idx="12">
                  <c:v>1.0369873046875</c:v>
                </c:pt>
                <c:pt idx="13">
                  <c:v>0.76593017578125</c:v>
                </c:pt>
                <c:pt idx="14">
                  <c:v>0.80424499511718806</c:v>
                </c:pt>
                <c:pt idx="15">
                  <c:v>0.61601257324218806</c:v>
                </c:pt>
                <c:pt idx="16">
                  <c:v>0.64045715332031306</c:v>
                </c:pt>
                <c:pt idx="17">
                  <c:v>0.53904724121093806</c:v>
                </c:pt>
                <c:pt idx="18">
                  <c:v>0.5550537109375</c:v>
                </c:pt>
                <c:pt idx="19">
                  <c:v>0.49920654296875</c:v>
                </c:pt>
                <c:pt idx="20">
                  <c:v>0.488494873046875</c:v>
                </c:pt>
                <c:pt idx="21">
                  <c:v>0.441726684570313</c:v>
                </c:pt>
                <c:pt idx="22">
                  <c:v>0.432952880859375</c:v>
                </c:pt>
                <c:pt idx="23">
                  <c:v>0.398468017578125</c:v>
                </c:pt>
                <c:pt idx="24">
                  <c:v>0.393508911132813</c:v>
                </c:pt>
                <c:pt idx="25">
                  <c:v>0.364974975585938</c:v>
                </c:pt>
                <c:pt idx="26">
                  <c:v>0.369598388671875</c:v>
                </c:pt>
                <c:pt idx="27">
                  <c:v>0.352508544921875</c:v>
                </c:pt>
                <c:pt idx="28">
                  <c:v>0.379730224609375</c:v>
                </c:pt>
                <c:pt idx="29">
                  <c:v>0.372650146484375</c:v>
                </c:pt>
                <c:pt idx="30">
                  <c:v>0.403427124023438</c:v>
                </c:pt>
                <c:pt idx="31">
                  <c:v>0.386886596679688</c:v>
                </c:pt>
                <c:pt idx="32">
                  <c:v>0.394424438476563</c:v>
                </c:pt>
                <c:pt idx="33">
                  <c:v>0.3740234375</c:v>
                </c:pt>
                <c:pt idx="34">
                  <c:v>0.38751220703125</c:v>
                </c:pt>
                <c:pt idx="35">
                  <c:v>0.383087158203125</c:v>
                </c:pt>
                <c:pt idx="36">
                  <c:v>0.401535034179688</c:v>
                </c:pt>
                <c:pt idx="37">
                  <c:v>0.394607543945313</c:v>
                </c:pt>
                <c:pt idx="38">
                  <c:v>0.40191650390625</c:v>
                </c:pt>
                <c:pt idx="39">
                  <c:v>0.379608154296875</c:v>
                </c:pt>
                <c:pt idx="40">
                  <c:v>0.377212524414063</c:v>
                </c:pt>
                <c:pt idx="41">
                  <c:v>0.349639892578125</c:v>
                </c:pt>
                <c:pt idx="42">
                  <c:v>0.3460693359375</c:v>
                </c:pt>
                <c:pt idx="43">
                  <c:v>0.315521240234375</c:v>
                </c:pt>
                <c:pt idx="44">
                  <c:v>0.323348999023438</c:v>
                </c:pt>
                <c:pt idx="45">
                  <c:v>0.290939331054688</c:v>
                </c:pt>
                <c:pt idx="46">
                  <c:v>0.292709350585938</c:v>
                </c:pt>
                <c:pt idx="47">
                  <c:v>0.27239990234375</c:v>
                </c:pt>
                <c:pt idx="48">
                  <c:v>0.281600952148438</c:v>
                </c:pt>
                <c:pt idx="49">
                  <c:v>0.256805419921875</c:v>
                </c:pt>
                <c:pt idx="50">
                  <c:v>0.263778686523438</c:v>
                </c:pt>
                <c:pt idx="51">
                  <c:v>0.25567626953125</c:v>
                </c:pt>
                <c:pt idx="52">
                  <c:v>0.26910400390625</c:v>
                </c:pt>
                <c:pt idx="53">
                  <c:v>0.271011352539063</c:v>
                </c:pt>
                <c:pt idx="54">
                  <c:v>0.2901611328125</c:v>
                </c:pt>
                <c:pt idx="55">
                  <c:v>0.296554565429688</c:v>
                </c:pt>
                <c:pt idx="56">
                  <c:v>0.315658569335938</c:v>
                </c:pt>
                <c:pt idx="57">
                  <c:v>0.317459106445313</c:v>
                </c:pt>
                <c:pt idx="58">
                  <c:v>0.344924926757813</c:v>
                </c:pt>
                <c:pt idx="59">
                  <c:v>0.35638427734375</c:v>
                </c:pt>
                <c:pt idx="60">
                  <c:v>0.397247314453125</c:v>
                </c:pt>
                <c:pt idx="61">
                  <c:v>0.412246704101563</c:v>
                </c:pt>
                <c:pt idx="62">
                  <c:v>0.44342041015625</c:v>
                </c:pt>
                <c:pt idx="63">
                  <c:v>0.446090698242188</c:v>
                </c:pt>
                <c:pt idx="64">
                  <c:v>0.471939086914063</c:v>
                </c:pt>
                <c:pt idx="65">
                  <c:v>0.4686279296875</c:v>
                </c:pt>
                <c:pt idx="66">
                  <c:v>0.50202941894531306</c:v>
                </c:pt>
                <c:pt idx="67">
                  <c:v>0.50035095214843806</c:v>
                </c:pt>
                <c:pt idx="68">
                  <c:v>0.536529541015625</c:v>
                </c:pt>
                <c:pt idx="69">
                  <c:v>0.51994323730468806</c:v>
                </c:pt>
                <c:pt idx="70">
                  <c:v>0.5318603515625</c:v>
                </c:pt>
                <c:pt idx="71">
                  <c:v>0.481124877929688</c:v>
                </c:pt>
                <c:pt idx="72">
                  <c:v>0.459732055664063</c:v>
                </c:pt>
                <c:pt idx="73">
                  <c:v>0.395095825195313</c:v>
                </c:pt>
                <c:pt idx="74">
                  <c:v>0.3638916015625</c:v>
                </c:pt>
                <c:pt idx="75">
                  <c:v>0.3133544921875</c:v>
                </c:pt>
                <c:pt idx="76">
                  <c:v>0.297836303710938</c:v>
                </c:pt>
                <c:pt idx="77">
                  <c:v>0.274520874023438</c:v>
                </c:pt>
                <c:pt idx="78">
                  <c:v>0.279922485351563</c:v>
                </c:pt>
                <c:pt idx="79">
                  <c:v>0.275711059570313</c:v>
                </c:pt>
                <c:pt idx="80">
                  <c:v>0.296875</c:v>
                </c:pt>
                <c:pt idx="81">
                  <c:v>0.3082275390625</c:v>
                </c:pt>
                <c:pt idx="82">
                  <c:v>0.343917846679688</c:v>
                </c:pt>
                <c:pt idx="83">
                  <c:v>0.363723754882813</c:v>
                </c:pt>
                <c:pt idx="84">
                  <c:v>0.410751342773438</c:v>
                </c:pt>
                <c:pt idx="85">
                  <c:v>0.436798095703125</c:v>
                </c:pt>
                <c:pt idx="86">
                  <c:v>0.4898681640625</c:v>
                </c:pt>
                <c:pt idx="87">
                  <c:v>0.504974365234375</c:v>
                </c:pt>
                <c:pt idx="88">
                  <c:v>0.55503845214843806</c:v>
                </c:pt>
                <c:pt idx="89">
                  <c:v>0.563446044921875</c:v>
                </c:pt>
                <c:pt idx="90">
                  <c:v>0.61549377441406306</c:v>
                </c:pt>
                <c:pt idx="91">
                  <c:v>0.614410400390625</c:v>
                </c:pt>
                <c:pt idx="92">
                  <c:v>0.656005859375</c:v>
                </c:pt>
                <c:pt idx="93">
                  <c:v>0.64237976074218806</c:v>
                </c:pt>
                <c:pt idx="94">
                  <c:v>0.68571472167968806</c:v>
                </c:pt>
                <c:pt idx="95">
                  <c:v>0.6790771484375</c:v>
                </c:pt>
                <c:pt idx="96">
                  <c:v>0.72210693359375</c:v>
                </c:pt>
                <c:pt idx="97">
                  <c:v>0.69917297363281306</c:v>
                </c:pt>
                <c:pt idx="98">
                  <c:v>0.729705810546875</c:v>
                </c:pt>
                <c:pt idx="99">
                  <c:v>0.703643798828125</c:v>
                </c:pt>
                <c:pt idx="100">
                  <c:v>0.729278564453125</c:v>
                </c:pt>
                <c:pt idx="101">
                  <c:v>0.674163818359375</c:v>
                </c:pt>
                <c:pt idx="102">
                  <c:v>0.62879943847656306</c:v>
                </c:pt>
                <c:pt idx="103">
                  <c:v>0.52947998046875</c:v>
                </c:pt>
                <c:pt idx="104">
                  <c:v>0.446426391601563</c:v>
                </c:pt>
                <c:pt idx="105">
                  <c:v>0.36669921875</c:v>
                </c:pt>
                <c:pt idx="106">
                  <c:v>0.317657470703125</c:v>
                </c:pt>
                <c:pt idx="107">
                  <c:v>0.26397705078125</c:v>
                </c:pt>
                <c:pt idx="108">
                  <c:v>0.215713500976563</c:v>
                </c:pt>
                <c:pt idx="109">
                  <c:v>0.168869018554688</c:v>
                </c:pt>
                <c:pt idx="110">
                  <c:v>0.130081176757813</c:v>
                </c:pt>
                <c:pt idx="111">
                  <c:v>8.8134765625E-2</c:v>
                </c:pt>
                <c:pt idx="112">
                  <c:v>6.5765380859375E-2</c:v>
                </c:pt>
                <c:pt idx="113">
                  <c:v>4.730224609375E-2</c:v>
                </c:pt>
                <c:pt idx="114">
                  <c:v>3.82080078125E-2</c:v>
                </c:pt>
                <c:pt idx="115">
                  <c:v>3.2928466796875E-2</c:v>
                </c:pt>
                <c:pt idx="116">
                  <c:v>2.69775390625E-2</c:v>
                </c:pt>
                <c:pt idx="117" formatCode="0.00E+00">
                  <c:v>2.19573974609375E-2</c:v>
                </c:pt>
                <c:pt idx="118">
                  <c:v>1.8524169921875E-2</c:v>
                </c:pt>
                <c:pt idx="119">
                  <c:v>1.5045166015625E-2</c:v>
                </c:pt>
                <c:pt idx="120">
                  <c:v>1.220703125E-2</c:v>
                </c:pt>
                <c:pt idx="121" formatCode="0.00E+00">
                  <c:v>1.02386474609375E-2</c:v>
                </c:pt>
                <c:pt idx="122" formatCode="0.00E+00">
                  <c:v>8.4381103515625E-3</c:v>
                </c:pt>
                <c:pt idx="123">
                  <c:v>6.591796875E-3</c:v>
                </c:pt>
                <c:pt idx="124">
                  <c:v>5.37109375E-3</c:v>
                </c:pt>
                <c:pt idx="125">
                  <c:v>4.21142578125E-3</c:v>
                </c:pt>
                <c:pt idx="126" formatCode="0.00E+00">
                  <c:v>3.2196044921875E-3</c:v>
                </c:pt>
                <c:pt idx="127" formatCode="0.00E+00">
                  <c:v>2.3956298828125E-3</c:v>
                </c:pt>
                <c:pt idx="128" formatCode="0.00E+00">
                  <c:v>1.7852783203125E-3</c:v>
                </c:pt>
                <c:pt idx="129" formatCode="0.00E+00">
                  <c:v>1.2969970703125E-3</c:v>
                </c:pt>
                <c:pt idx="130">
                  <c:v>8.23974609375E-4</c:v>
                </c:pt>
                <c:pt idx="131" formatCode="0.00E+00">
                  <c:v>4.119873046875E-4</c:v>
                </c:pt>
                <c:pt idx="132">
                  <c:v>1.8310546875E-4</c:v>
                </c:pt>
                <c:pt idx="133">
                  <c:v>-3.0517578125E-5</c:v>
                </c:pt>
                <c:pt idx="134" formatCode="0.00E+00">
                  <c:v>-1.678466796875E-4</c:v>
                </c:pt>
                <c:pt idx="135" formatCode="0.00E+00">
                  <c:v>-2.593994140625E-4</c:v>
                </c:pt>
                <c:pt idx="136">
                  <c:v>-4.2724609375E-4</c:v>
                </c:pt>
                <c:pt idx="137" formatCode="0.00E+00">
                  <c:v>-4.425048828125E-4</c:v>
                </c:pt>
                <c:pt idx="138" formatCode="0.00E+00">
                  <c:v>-5.645751953125E-4</c:v>
                </c:pt>
                <c:pt idx="139">
                  <c:v>-4.8828125E-4</c:v>
                </c:pt>
                <c:pt idx="140" formatCode="0.00E+00">
                  <c:v>-7.781982421875E-4</c:v>
                </c:pt>
                <c:pt idx="141" formatCode="0.00E+00">
                  <c:v>-7.171630859375E-4</c:v>
                </c:pt>
                <c:pt idx="142" formatCode="0.00E+00">
                  <c:v>-9.002685546875E-4</c:v>
                </c:pt>
                <c:pt idx="143">
                  <c:v>-1.007080078125E-3</c:v>
                </c:pt>
                <c:pt idx="144">
                  <c:v>-1.15966796875E-3</c:v>
                </c:pt>
                <c:pt idx="145" formatCode="0.00E+00">
                  <c:v>-1.2359619140625E-3</c:v>
                </c:pt>
                <c:pt idx="146" formatCode="0.00E+00">
                  <c:v>-1.0833740234375E-3</c:v>
                </c:pt>
                <c:pt idx="147" formatCode="0.00E+00">
                  <c:v>-1.5106201171875E-3</c:v>
                </c:pt>
                <c:pt idx="148">
                  <c:v>-1.89208984375E-3</c:v>
                </c:pt>
                <c:pt idx="149" formatCode="0.00E+00">
                  <c:v>-1.6326904296875E-3</c:v>
                </c:pt>
                <c:pt idx="150" formatCode="0.00E+00">
                  <c:v>-1.4801025390625E-3</c:v>
                </c:pt>
                <c:pt idx="151">
                  <c:v>-1.5869140625E-3</c:v>
                </c:pt>
                <c:pt idx="152" formatCode="0.00E+00">
                  <c:v>-1.6937255859375E-3</c:v>
                </c:pt>
                <c:pt idx="153">
                  <c:v>-1.5869140625E-3</c:v>
                </c:pt>
                <c:pt idx="154" formatCode="0.00E+00">
                  <c:v>-1.6632080078125E-3</c:v>
                </c:pt>
                <c:pt idx="155" formatCode="0.00E+00">
                  <c:v>-1.6632080078125E-3</c:v>
                </c:pt>
                <c:pt idx="156">
                  <c:v>-1.77001953125E-3</c:v>
                </c:pt>
                <c:pt idx="157">
                  <c:v>-1.800537109375E-3</c:v>
                </c:pt>
                <c:pt idx="158" formatCode="0.00E+00">
                  <c:v>-1.8157958984375E-3</c:v>
                </c:pt>
                <c:pt idx="159" formatCode="0.00E+00">
                  <c:v>-1.6632080078125E-3</c:v>
                </c:pt>
                <c:pt idx="160">
                  <c:v>-1.77001953125E-3</c:v>
                </c:pt>
                <c:pt idx="161">
                  <c:v>-1.861572265625E-3</c:v>
                </c:pt>
                <c:pt idx="162">
                  <c:v>-1.8310546875E-3</c:v>
                </c:pt>
                <c:pt idx="163">
                  <c:v>-1.861572265625E-3</c:v>
                </c:pt>
                <c:pt idx="164">
                  <c:v>-1.8310546875E-3</c:v>
                </c:pt>
                <c:pt idx="165">
                  <c:v>-1.77001953125E-3</c:v>
                </c:pt>
                <c:pt idx="166">
                  <c:v>-1.953125E-3</c:v>
                </c:pt>
                <c:pt idx="167">
                  <c:v>-1.617431640625E-3</c:v>
                </c:pt>
                <c:pt idx="168" formatCode="0.00E+00">
                  <c:v>-1.5411376953125E-3</c:v>
                </c:pt>
                <c:pt idx="169" formatCode="0.00E+00">
                  <c:v>-1.9378662109375E-3</c:v>
                </c:pt>
                <c:pt idx="170" formatCode="0.00E+00">
                  <c:v>-1.7547607421875E-3</c:v>
                </c:pt>
                <c:pt idx="171" formatCode="0.00E+00">
                  <c:v>-1.6326904296875E-3</c:v>
                </c:pt>
                <c:pt idx="172" formatCode="0.00E+00">
                  <c:v>-1.7547607421875E-3</c:v>
                </c:pt>
                <c:pt idx="173" formatCode="0.00E+00">
                  <c:v>-1.7242431640625E-3</c:v>
                </c:pt>
                <c:pt idx="174">
                  <c:v>-1.800537109375E-3</c:v>
                </c:pt>
                <c:pt idx="175">
                  <c:v>3.0517578125E-5</c:v>
                </c:pt>
                <c:pt idx="176">
                  <c:v>-1.861572265625E-3</c:v>
                </c:pt>
                <c:pt idx="177">
                  <c:v>-1.739501953125E-3</c:v>
                </c:pt>
                <c:pt idx="178" formatCode="0.00E+00">
                  <c:v>-1.7242431640625E-3</c:v>
                </c:pt>
                <c:pt idx="179">
                  <c:v>-1.861572265625E-3</c:v>
                </c:pt>
                <c:pt idx="180" formatCode="0.00E+00">
                  <c:v>-1.9989013671875E-3</c:v>
                </c:pt>
                <c:pt idx="181" formatCode="0.00E+00">
                  <c:v>-1.9683837890625E-3</c:v>
                </c:pt>
                <c:pt idx="182" formatCode="0.00E+00">
                  <c:v>-1.9073486328125E-3</c:v>
                </c:pt>
                <c:pt idx="183" formatCode="0.00E+00">
                  <c:v>-1.9989013671875E-3</c:v>
                </c:pt>
                <c:pt idx="184" formatCode="0.00E+00">
                  <c:v>-1.9073486328125E-3</c:v>
                </c:pt>
                <c:pt idx="185">
                  <c:v>-1.953125E-3</c:v>
                </c:pt>
                <c:pt idx="186">
                  <c:v>-2.01416015625E-3</c:v>
                </c:pt>
                <c:pt idx="187">
                  <c:v>-2.01416015625E-3</c:v>
                </c:pt>
                <c:pt idx="188">
                  <c:v>-1.861572265625E-3</c:v>
                </c:pt>
                <c:pt idx="189" formatCode="0.00E+00">
                  <c:v>-1.8157958984375E-3</c:v>
                </c:pt>
                <c:pt idx="190" formatCode="0.00E+00">
                  <c:v>-1.9378662109375E-3</c:v>
                </c:pt>
                <c:pt idx="191" formatCode="0.00E+00">
                  <c:v>-2.0904541015625E-3</c:v>
                </c:pt>
                <c:pt idx="192">
                  <c:v>-2.25830078125E-3</c:v>
                </c:pt>
                <c:pt idx="193">
                  <c:v>-2.197265625E-3</c:v>
                </c:pt>
                <c:pt idx="194">
                  <c:v>-2.50244140625E-3</c:v>
                </c:pt>
                <c:pt idx="195">
                  <c:v>-2.3193359375E-3</c:v>
                </c:pt>
                <c:pt idx="196" formatCode="0.00E+00">
                  <c:v>-2.4261474609375E-3</c:v>
                </c:pt>
                <c:pt idx="197" formatCode="0.00E+00">
                  <c:v>-3.814697265625E-4</c:v>
                </c:pt>
                <c:pt idx="198" formatCode="0.00E+00">
                  <c:v>-2.4566650390625E-3</c:v>
                </c:pt>
                <c:pt idx="199" formatCode="0.00E+00">
                  <c:v>-2.2430419921875E-3</c:v>
                </c:pt>
                <c:pt idx="200">
                  <c:v>-2.0751953125E-3</c:v>
                </c:pt>
                <c:pt idx="201" formatCode="0.00E+00">
                  <c:v>-1.8463134765625E-3</c:v>
                </c:pt>
                <c:pt idx="202" formatCode="0.00E+00">
                  <c:v>-1.4190673828125E-3</c:v>
                </c:pt>
                <c:pt idx="203">
                  <c:v>-8.85009765625E-4</c:v>
                </c:pt>
                <c:pt idx="204" formatCode="0.00E+00">
                  <c:v>-1.9683837890625E-3</c:v>
                </c:pt>
                <c:pt idx="205">
                  <c:v>-4.8828125E-4</c:v>
                </c:pt>
                <c:pt idx="206" formatCode="0.00E+00">
                  <c:v>-1.8768310546875E-3</c:v>
                </c:pt>
                <c:pt idx="207" formatCode="0.00E+00">
                  <c:v>-2.0904541015625E-3</c:v>
                </c:pt>
                <c:pt idx="208" formatCode="0.00E+00">
                  <c:v>-2.6702880859375E-3</c:v>
                </c:pt>
                <c:pt idx="209" formatCode="0.00E+00">
                  <c:v>-1.6937255859375E-3</c:v>
                </c:pt>
                <c:pt idx="210">
                  <c:v>-1.861572265625E-3</c:v>
                </c:pt>
                <c:pt idx="211">
                  <c:v>-1.983642578125E-3</c:v>
                </c:pt>
                <c:pt idx="212">
                  <c:v>-8.544921875E-4</c:v>
                </c:pt>
                <c:pt idx="213" formatCode="0.00E+00">
                  <c:v>-2.1820068359375E-3</c:v>
                </c:pt>
                <c:pt idx="214">
                  <c:v>-2.227783203125E-3</c:v>
                </c:pt>
                <c:pt idx="215" formatCode="0.00E+00">
                  <c:v>-1.5716552734375E-3</c:v>
                </c:pt>
                <c:pt idx="216" formatCode="0.00E+00">
                  <c:v>-4.57763671875E-5</c:v>
                </c:pt>
                <c:pt idx="217" formatCode="0.00E+00">
                  <c:v>-2.1820068359375E-3</c:v>
                </c:pt>
                <c:pt idx="218">
                  <c:v>-2.166748046875E-3</c:v>
                </c:pt>
                <c:pt idx="219">
                  <c:v>-2.227783203125E-3</c:v>
                </c:pt>
                <c:pt idx="220">
                  <c:v>-3.0517578125E-5</c:v>
                </c:pt>
                <c:pt idx="221">
                  <c:v>-1.922607421875E-3</c:v>
                </c:pt>
                <c:pt idx="222" formatCode="0.00E+00">
                  <c:v>-2.1514892578125E-3</c:v>
                </c:pt>
                <c:pt idx="223" formatCode="0.00E+00">
                  <c:v>-1.9683837890625E-3</c:v>
                </c:pt>
                <c:pt idx="224">
                  <c:v>-2.197265625E-3</c:v>
                </c:pt>
                <c:pt idx="225" formatCode="0.00E+00">
                  <c:v>-1.9683837890625E-3</c:v>
                </c:pt>
                <c:pt idx="226" formatCode="0.00E+00">
                  <c:v>-2.3345947265625E-3</c:v>
                </c:pt>
                <c:pt idx="227">
                  <c:v>-1.8310546875E-3</c:v>
                </c:pt>
                <c:pt idx="228" formatCode="0.00E+00">
                  <c:v>-2.0904541015625E-3</c:v>
                </c:pt>
                <c:pt idx="229" formatCode="0.00E+00">
                  <c:v>-1.7242431640625E-3</c:v>
                </c:pt>
                <c:pt idx="230">
                  <c:v>-2.044677734375E-3</c:v>
                </c:pt>
                <c:pt idx="231" formatCode="0.00E+00">
                  <c:v>-1.7852783203125E-3</c:v>
                </c:pt>
                <c:pt idx="232" formatCode="0.00E+00">
                  <c:v>-1.4190673828125E-3</c:v>
                </c:pt>
                <c:pt idx="233">
                  <c:v>1.220703125E-3</c:v>
                </c:pt>
                <c:pt idx="234">
                  <c:v>-2.8076171875E-3</c:v>
                </c:pt>
                <c:pt idx="235" formatCode="0.00E+00">
                  <c:v>-2.2125244140625E-3</c:v>
                </c:pt>
                <c:pt idx="236">
                  <c:v>-1.89208984375E-3</c:v>
                </c:pt>
                <c:pt idx="237">
                  <c:v>-1.983642578125E-3</c:v>
                </c:pt>
                <c:pt idx="238" formatCode="0.00E+00">
                  <c:v>-2.3956298828125E-3</c:v>
                </c:pt>
                <c:pt idx="239">
                  <c:v>-1.922607421875E-3</c:v>
                </c:pt>
                <c:pt idx="240" formatCode="0.00E+00">
                  <c:v>-2.1514892578125E-3</c:v>
                </c:pt>
                <c:pt idx="241">
                  <c:v>-1.89208984375E-3</c:v>
                </c:pt>
                <c:pt idx="242" formatCode="0.00E+00">
                  <c:v>-2.3651123046875E-3</c:v>
                </c:pt>
                <c:pt idx="243" formatCode="0.00E+00">
                  <c:v>-2.1209716796875E-3</c:v>
                </c:pt>
                <c:pt idx="244" formatCode="0.00E+00">
                  <c:v>-2.0599365234375E-3</c:v>
                </c:pt>
                <c:pt idx="245" formatCode="0.00E+00">
                  <c:v>-2.1820068359375E-3</c:v>
                </c:pt>
                <c:pt idx="246">
                  <c:v>-2.227783203125E-3</c:v>
                </c:pt>
                <c:pt idx="247" formatCode="0.00E+00">
                  <c:v>-2.0599365234375E-3</c:v>
                </c:pt>
                <c:pt idx="248">
                  <c:v>-2.655029296875E-3</c:v>
                </c:pt>
                <c:pt idx="249" formatCode="0.00E+00">
                  <c:v>-1.9073486328125E-3</c:v>
                </c:pt>
                <c:pt idx="250" formatCode="0.00E+00">
                  <c:v>-1.9683837890625E-3</c:v>
                </c:pt>
                <c:pt idx="251" formatCode="0.00E+00">
                  <c:v>-2.288818359375E-4</c:v>
                </c:pt>
                <c:pt idx="252" formatCode="0.00E+00">
                  <c:v>-2.7923583984375E-3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B5D-4696-A6D1-44211E8670F7}"/>
            </c:ext>
          </c:extLst>
        </c:ser>
        <c:ser>
          <c:idx val="3"/>
          <c:order val="3"/>
          <c:tx>
            <c:strRef>
              <c:f>'Br UV New'!$E$14</c:f>
              <c:strCache>
                <c:ptCount val="1"/>
                <c:pt idx="0">
                  <c:v>unsub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'Br UV New'!$A$15:$A$267</c:f>
              <c:numCache>
                <c:formatCode>General</c:formatCode>
                <c:ptCount val="253"/>
                <c:pt idx="0">
                  <c:v>190</c:v>
                </c:pt>
                <c:pt idx="1">
                  <c:v>192</c:v>
                </c:pt>
                <c:pt idx="2">
                  <c:v>194</c:v>
                </c:pt>
                <c:pt idx="3">
                  <c:v>196</c:v>
                </c:pt>
                <c:pt idx="4">
                  <c:v>198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206</c:v>
                </c:pt>
                <c:pt idx="9">
                  <c:v>208</c:v>
                </c:pt>
                <c:pt idx="10">
                  <c:v>210</c:v>
                </c:pt>
                <c:pt idx="11">
                  <c:v>212</c:v>
                </c:pt>
                <c:pt idx="12">
                  <c:v>214</c:v>
                </c:pt>
                <c:pt idx="13">
                  <c:v>216</c:v>
                </c:pt>
                <c:pt idx="14">
                  <c:v>218</c:v>
                </c:pt>
                <c:pt idx="15">
                  <c:v>220</c:v>
                </c:pt>
                <c:pt idx="16">
                  <c:v>222</c:v>
                </c:pt>
                <c:pt idx="17">
                  <c:v>224</c:v>
                </c:pt>
                <c:pt idx="18">
                  <c:v>226</c:v>
                </c:pt>
                <c:pt idx="19">
                  <c:v>228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238</c:v>
                </c:pt>
                <c:pt idx="25">
                  <c:v>240</c:v>
                </c:pt>
                <c:pt idx="26">
                  <c:v>242</c:v>
                </c:pt>
                <c:pt idx="27">
                  <c:v>244</c:v>
                </c:pt>
                <c:pt idx="28">
                  <c:v>246</c:v>
                </c:pt>
                <c:pt idx="29">
                  <c:v>248</c:v>
                </c:pt>
                <c:pt idx="30">
                  <c:v>250</c:v>
                </c:pt>
                <c:pt idx="31">
                  <c:v>252</c:v>
                </c:pt>
                <c:pt idx="32">
                  <c:v>254</c:v>
                </c:pt>
                <c:pt idx="33">
                  <c:v>256</c:v>
                </c:pt>
                <c:pt idx="34">
                  <c:v>258</c:v>
                </c:pt>
                <c:pt idx="35">
                  <c:v>260</c:v>
                </c:pt>
                <c:pt idx="36">
                  <c:v>262</c:v>
                </c:pt>
                <c:pt idx="37">
                  <c:v>264</c:v>
                </c:pt>
                <c:pt idx="38">
                  <c:v>266</c:v>
                </c:pt>
                <c:pt idx="39">
                  <c:v>268</c:v>
                </c:pt>
                <c:pt idx="40">
                  <c:v>270</c:v>
                </c:pt>
                <c:pt idx="41">
                  <c:v>272</c:v>
                </c:pt>
                <c:pt idx="42">
                  <c:v>274</c:v>
                </c:pt>
                <c:pt idx="43">
                  <c:v>276</c:v>
                </c:pt>
                <c:pt idx="44">
                  <c:v>278</c:v>
                </c:pt>
                <c:pt idx="45">
                  <c:v>280</c:v>
                </c:pt>
                <c:pt idx="46">
                  <c:v>282</c:v>
                </c:pt>
                <c:pt idx="47">
                  <c:v>284</c:v>
                </c:pt>
                <c:pt idx="48">
                  <c:v>286</c:v>
                </c:pt>
                <c:pt idx="49">
                  <c:v>288</c:v>
                </c:pt>
                <c:pt idx="50">
                  <c:v>290</c:v>
                </c:pt>
                <c:pt idx="51">
                  <c:v>292</c:v>
                </c:pt>
                <c:pt idx="52">
                  <c:v>294</c:v>
                </c:pt>
                <c:pt idx="53">
                  <c:v>296</c:v>
                </c:pt>
                <c:pt idx="54">
                  <c:v>298</c:v>
                </c:pt>
                <c:pt idx="55">
                  <c:v>300</c:v>
                </c:pt>
                <c:pt idx="56">
                  <c:v>302</c:v>
                </c:pt>
                <c:pt idx="57">
                  <c:v>304</c:v>
                </c:pt>
                <c:pt idx="58">
                  <c:v>306</c:v>
                </c:pt>
                <c:pt idx="59">
                  <c:v>308</c:v>
                </c:pt>
                <c:pt idx="60">
                  <c:v>310</c:v>
                </c:pt>
                <c:pt idx="61">
                  <c:v>312</c:v>
                </c:pt>
                <c:pt idx="62">
                  <c:v>314</c:v>
                </c:pt>
                <c:pt idx="63">
                  <c:v>316</c:v>
                </c:pt>
                <c:pt idx="64">
                  <c:v>318</c:v>
                </c:pt>
                <c:pt idx="65">
                  <c:v>320</c:v>
                </c:pt>
                <c:pt idx="66">
                  <c:v>322</c:v>
                </c:pt>
                <c:pt idx="67">
                  <c:v>324</c:v>
                </c:pt>
                <c:pt idx="68">
                  <c:v>326</c:v>
                </c:pt>
                <c:pt idx="69">
                  <c:v>328</c:v>
                </c:pt>
                <c:pt idx="70">
                  <c:v>330</c:v>
                </c:pt>
                <c:pt idx="71">
                  <c:v>332</c:v>
                </c:pt>
                <c:pt idx="72">
                  <c:v>334</c:v>
                </c:pt>
                <c:pt idx="73">
                  <c:v>336</c:v>
                </c:pt>
                <c:pt idx="74">
                  <c:v>338</c:v>
                </c:pt>
                <c:pt idx="75">
                  <c:v>340</c:v>
                </c:pt>
                <c:pt idx="76">
                  <c:v>342</c:v>
                </c:pt>
                <c:pt idx="77">
                  <c:v>344</c:v>
                </c:pt>
                <c:pt idx="78">
                  <c:v>346</c:v>
                </c:pt>
                <c:pt idx="79">
                  <c:v>348</c:v>
                </c:pt>
                <c:pt idx="80">
                  <c:v>350</c:v>
                </c:pt>
                <c:pt idx="81">
                  <c:v>352</c:v>
                </c:pt>
                <c:pt idx="82">
                  <c:v>354</c:v>
                </c:pt>
                <c:pt idx="83">
                  <c:v>356</c:v>
                </c:pt>
                <c:pt idx="84">
                  <c:v>358</c:v>
                </c:pt>
                <c:pt idx="85">
                  <c:v>360</c:v>
                </c:pt>
                <c:pt idx="86">
                  <c:v>362</c:v>
                </c:pt>
                <c:pt idx="87">
                  <c:v>364</c:v>
                </c:pt>
                <c:pt idx="88">
                  <c:v>366</c:v>
                </c:pt>
                <c:pt idx="89">
                  <c:v>368</c:v>
                </c:pt>
                <c:pt idx="90">
                  <c:v>370</c:v>
                </c:pt>
                <c:pt idx="91">
                  <c:v>372</c:v>
                </c:pt>
                <c:pt idx="92">
                  <c:v>374</c:v>
                </c:pt>
                <c:pt idx="93">
                  <c:v>376</c:v>
                </c:pt>
                <c:pt idx="94">
                  <c:v>378</c:v>
                </c:pt>
                <c:pt idx="95">
                  <c:v>380</c:v>
                </c:pt>
                <c:pt idx="96">
                  <c:v>382</c:v>
                </c:pt>
                <c:pt idx="97">
                  <c:v>384</c:v>
                </c:pt>
                <c:pt idx="98">
                  <c:v>386</c:v>
                </c:pt>
                <c:pt idx="99">
                  <c:v>388</c:v>
                </c:pt>
                <c:pt idx="100">
                  <c:v>390</c:v>
                </c:pt>
                <c:pt idx="101">
                  <c:v>392</c:v>
                </c:pt>
                <c:pt idx="102">
                  <c:v>394</c:v>
                </c:pt>
                <c:pt idx="103">
                  <c:v>396</c:v>
                </c:pt>
                <c:pt idx="104">
                  <c:v>398</c:v>
                </c:pt>
                <c:pt idx="105">
                  <c:v>400</c:v>
                </c:pt>
                <c:pt idx="106">
                  <c:v>402</c:v>
                </c:pt>
                <c:pt idx="107">
                  <c:v>404</c:v>
                </c:pt>
                <c:pt idx="108">
                  <c:v>406</c:v>
                </c:pt>
                <c:pt idx="109">
                  <c:v>408</c:v>
                </c:pt>
                <c:pt idx="110">
                  <c:v>410</c:v>
                </c:pt>
                <c:pt idx="111">
                  <c:v>412</c:v>
                </c:pt>
                <c:pt idx="112">
                  <c:v>414</c:v>
                </c:pt>
                <c:pt idx="113">
                  <c:v>416</c:v>
                </c:pt>
                <c:pt idx="114">
                  <c:v>418</c:v>
                </c:pt>
                <c:pt idx="115">
                  <c:v>420</c:v>
                </c:pt>
                <c:pt idx="116">
                  <c:v>422</c:v>
                </c:pt>
                <c:pt idx="117">
                  <c:v>424</c:v>
                </c:pt>
                <c:pt idx="118">
                  <c:v>426</c:v>
                </c:pt>
                <c:pt idx="119">
                  <c:v>428</c:v>
                </c:pt>
                <c:pt idx="120">
                  <c:v>430</c:v>
                </c:pt>
                <c:pt idx="121">
                  <c:v>432</c:v>
                </c:pt>
                <c:pt idx="122">
                  <c:v>434</c:v>
                </c:pt>
                <c:pt idx="123">
                  <c:v>436</c:v>
                </c:pt>
                <c:pt idx="124">
                  <c:v>438</c:v>
                </c:pt>
                <c:pt idx="125">
                  <c:v>440</c:v>
                </c:pt>
                <c:pt idx="126">
                  <c:v>442</c:v>
                </c:pt>
                <c:pt idx="127">
                  <c:v>444</c:v>
                </c:pt>
                <c:pt idx="128">
                  <c:v>446</c:v>
                </c:pt>
                <c:pt idx="129">
                  <c:v>448</c:v>
                </c:pt>
                <c:pt idx="130">
                  <c:v>450</c:v>
                </c:pt>
                <c:pt idx="131">
                  <c:v>452</c:v>
                </c:pt>
                <c:pt idx="132">
                  <c:v>454</c:v>
                </c:pt>
                <c:pt idx="133">
                  <c:v>456</c:v>
                </c:pt>
                <c:pt idx="134">
                  <c:v>458</c:v>
                </c:pt>
                <c:pt idx="135">
                  <c:v>460</c:v>
                </c:pt>
                <c:pt idx="136">
                  <c:v>462</c:v>
                </c:pt>
                <c:pt idx="137">
                  <c:v>464</c:v>
                </c:pt>
                <c:pt idx="138">
                  <c:v>466</c:v>
                </c:pt>
                <c:pt idx="139">
                  <c:v>468</c:v>
                </c:pt>
                <c:pt idx="140">
                  <c:v>470</c:v>
                </c:pt>
                <c:pt idx="141">
                  <c:v>472</c:v>
                </c:pt>
                <c:pt idx="142">
                  <c:v>474</c:v>
                </c:pt>
                <c:pt idx="143">
                  <c:v>476</c:v>
                </c:pt>
                <c:pt idx="144">
                  <c:v>478</c:v>
                </c:pt>
                <c:pt idx="145">
                  <c:v>480</c:v>
                </c:pt>
                <c:pt idx="146">
                  <c:v>482</c:v>
                </c:pt>
                <c:pt idx="147">
                  <c:v>484</c:v>
                </c:pt>
                <c:pt idx="148">
                  <c:v>486</c:v>
                </c:pt>
                <c:pt idx="149">
                  <c:v>488</c:v>
                </c:pt>
                <c:pt idx="150">
                  <c:v>490</c:v>
                </c:pt>
                <c:pt idx="151">
                  <c:v>492</c:v>
                </c:pt>
                <c:pt idx="152">
                  <c:v>494</c:v>
                </c:pt>
                <c:pt idx="153">
                  <c:v>496</c:v>
                </c:pt>
                <c:pt idx="154">
                  <c:v>498</c:v>
                </c:pt>
                <c:pt idx="155">
                  <c:v>500</c:v>
                </c:pt>
                <c:pt idx="156">
                  <c:v>502</c:v>
                </c:pt>
                <c:pt idx="157">
                  <c:v>504</c:v>
                </c:pt>
                <c:pt idx="158">
                  <c:v>506</c:v>
                </c:pt>
                <c:pt idx="159">
                  <c:v>508</c:v>
                </c:pt>
                <c:pt idx="160">
                  <c:v>510</c:v>
                </c:pt>
                <c:pt idx="161">
                  <c:v>512</c:v>
                </c:pt>
                <c:pt idx="162">
                  <c:v>514</c:v>
                </c:pt>
                <c:pt idx="163">
                  <c:v>516</c:v>
                </c:pt>
                <c:pt idx="164">
                  <c:v>518</c:v>
                </c:pt>
                <c:pt idx="165">
                  <c:v>520</c:v>
                </c:pt>
                <c:pt idx="166">
                  <c:v>522</c:v>
                </c:pt>
                <c:pt idx="167">
                  <c:v>524</c:v>
                </c:pt>
                <c:pt idx="168">
                  <c:v>526</c:v>
                </c:pt>
                <c:pt idx="169">
                  <c:v>528</c:v>
                </c:pt>
                <c:pt idx="170">
                  <c:v>530</c:v>
                </c:pt>
                <c:pt idx="171">
                  <c:v>532</c:v>
                </c:pt>
                <c:pt idx="172">
                  <c:v>534</c:v>
                </c:pt>
                <c:pt idx="173">
                  <c:v>536</c:v>
                </c:pt>
                <c:pt idx="174">
                  <c:v>538</c:v>
                </c:pt>
                <c:pt idx="175">
                  <c:v>540</c:v>
                </c:pt>
                <c:pt idx="176">
                  <c:v>542</c:v>
                </c:pt>
                <c:pt idx="177">
                  <c:v>544</c:v>
                </c:pt>
                <c:pt idx="178">
                  <c:v>546</c:v>
                </c:pt>
                <c:pt idx="179">
                  <c:v>548</c:v>
                </c:pt>
                <c:pt idx="180">
                  <c:v>550</c:v>
                </c:pt>
                <c:pt idx="181">
                  <c:v>552</c:v>
                </c:pt>
                <c:pt idx="182">
                  <c:v>554</c:v>
                </c:pt>
                <c:pt idx="183">
                  <c:v>556</c:v>
                </c:pt>
                <c:pt idx="184">
                  <c:v>558</c:v>
                </c:pt>
                <c:pt idx="185">
                  <c:v>560</c:v>
                </c:pt>
                <c:pt idx="186">
                  <c:v>562</c:v>
                </c:pt>
                <c:pt idx="187">
                  <c:v>564</c:v>
                </c:pt>
                <c:pt idx="188">
                  <c:v>566</c:v>
                </c:pt>
                <c:pt idx="189">
                  <c:v>568</c:v>
                </c:pt>
                <c:pt idx="190">
                  <c:v>570</c:v>
                </c:pt>
                <c:pt idx="191">
                  <c:v>572</c:v>
                </c:pt>
                <c:pt idx="192">
                  <c:v>574</c:v>
                </c:pt>
                <c:pt idx="193">
                  <c:v>576</c:v>
                </c:pt>
                <c:pt idx="194">
                  <c:v>578</c:v>
                </c:pt>
                <c:pt idx="195">
                  <c:v>580</c:v>
                </c:pt>
                <c:pt idx="196">
                  <c:v>582</c:v>
                </c:pt>
                <c:pt idx="197">
                  <c:v>584</c:v>
                </c:pt>
                <c:pt idx="198">
                  <c:v>586</c:v>
                </c:pt>
                <c:pt idx="199">
                  <c:v>588</c:v>
                </c:pt>
                <c:pt idx="200">
                  <c:v>590</c:v>
                </c:pt>
                <c:pt idx="201">
                  <c:v>592</c:v>
                </c:pt>
                <c:pt idx="202">
                  <c:v>594</c:v>
                </c:pt>
                <c:pt idx="203">
                  <c:v>596</c:v>
                </c:pt>
                <c:pt idx="204">
                  <c:v>598</c:v>
                </c:pt>
                <c:pt idx="205">
                  <c:v>600</c:v>
                </c:pt>
                <c:pt idx="206">
                  <c:v>602</c:v>
                </c:pt>
                <c:pt idx="207">
                  <c:v>604</c:v>
                </c:pt>
                <c:pt idx="208">
                  <c:v>606</c:v>
                </c:pt>
                <c:pt idx="209">
                  <c:v>608</c:v>
                </c:pt>
                <c:pt idx="210">
                  <c:v>610</c:v>
                </c:pt>
                <c:pt idx="211">
                  <c:v>612</c:v>
                </c:pt>
                <c:pt idx="212">
                  <c:v>614</c:v>
                </c:pt>
                <c:pt idx="213">
                  <c:v>616</c:v>
                </c:pt>
                <c:pt idx="214">
                  <c:v>618</c:v>
                </c:pt>
                <c:pt idx="215">
                  <c:v>620</c:v>
                </c:pt>
                <c:pt idx="216">
                  <c:v>622</c:v>
                </c:pt>
                <c:pt idx="217">
                  <c:v>624</c:v>
                </c:pt>
                <c:pt idx="218">
                  <c:v>626</c:v>
                </c:pt>
                <c:pt idx="219">
                  <c:v>628</c:v>
                </c:pt>
                <c:pt idx="220">
                  <c:v>630</c:v>
                </c:pt>
                <c:pt idx="221">
                  <c:v>632</c:v>
                </c:pt>
                <c:pt idx="222">
                  <c:v>634</c:v>
                </c:pt>
                <c:pt idx="223">
                  <c:v>636</c:v>
                </c:pt>
                <c:pt idx="224">
                  <c:v>638</c:v>
                </c:pt>
                <c:pt idx="225">
                  <c:v>640</c:v>
                </c:pt>
                <c:pt idx="226">
                  <c:v>642</c:v>
                </c:pt>
                <c:pt idx="227">
                  <c:v>644</c:v>
                </c:pt>
                <c:pt idx="228">
                  <c:v>646</c:v>
                </c:pt>
                <c:pt idx="229">
                  <c:v>648</c:v>
                </c:pt>
                <c:pt idx="230">
                  <c:v>650</c:v>
                </c:pt>
                <c:pt idx="231">
                  <c:v>652</c:v>
                </c:pt>
                <c:pt idx="232">
                  <c:v>654</c:v>
                </c:pt>
                <c:pt idx="233">
                  <c:v>656</c:v>
                </c:pt>
                <c:pt idx="234">
                  <c:v>658</c:v>
                </c:pt>
                <c:pt idx="235">
                  <c:v>660</c:v>
                </c:pt>
                <c:pt idx="236">
                  <c:v>662</c:v>
                </c:pt>
                <c:pt idx="237">
                  <c:v>664</c:v>
                </c:pt>
                <c:pt idx="238">
                  <c:v>666</c:v>
                </c:pt>
                <c:pt idx="239">
                  <c:v>668</c:v>
                </c:pt>
                <c:pt idx="240">
                  <c:v>670</c:v>
                </c:pt>
                <c:pt idx="241">
                  <c:v>672</c:v>
                </c:pt>
                <c:pt idx="242">
                  <c:v>674</c:v>
                </c:pt>
                <c:pt idx="243">
                  <c:v>676</c:v>
                </c:pt>
                <c:pt idx="244">
                  <c:v>678</c:v>
                </c:pt>
                <c:pt idx="245">
                  <c:v>680</c:v>
                </c:pt>
                <c:pt idx="246">
                  <c:v>682</c:v>
                </c:pt>
                <c:pt idx="247">
                  <c:v>684</c:v>
                </c:pt>
                <c:pt idx="248">
                  <c:v>686</c:v>
                </c:pt>
                <c:pt idx="249">
                  <c:v>688</c:v>
                </c:pt>
                <c:pt idx="250">
                  <c:v>690</c:v>
                </c:pt>
                <c:pt idx="251">
                  <c:v>692</c:v>
                </c:pt>
                <c:pt idx="252">
                  <c:v>694</c:v>
                </c:pt>
              </c:numCache>
            </c:numRef>
          </c:xVal>
          <c:yVal>
            <c:numRef>
              <c:f>'Br UV New'!$E$15:$E$267</c:f>
              <c:numCache>
                <c:formatCode>General</c:formatCode>
                <c:ptCount val="253"/>
                <c:pt idx="0">
                  <c:v>1.4711761474609399</c:v>
                </c:pt>
                <c:pt idx="1">
                  <c:v>1.55633544921875</c:v>
                </c:pt>
                <c:pt idx="2">
                  <c:v>2.3957977294921902</c:v>
                </c:pt>
                <c:pt idx="3">
                  <c:v>1.9866943359375</c:v>
                </c:pt>
                <c:pt idx="4">
                  <c:v>2.6391906738281299</c:v>
                </c:pt>
                <c:pt idx="5">
                  <c:v>2.1569976806640598</c:v>
                </c:pt>
                <c:pt idx="6">
                  <c:v>3.0069732666015598</c:v>
                </c:pt>
                <c:pt idx="7">
                  <c:v>2.35784912109375</c:v>
                </c:pt>
                <c:pt idx="8">
                  <c:v>3.0802001953125</c:v>
                </c:pt>
                <c:pt idx="9">
                  <c:v>2.3066101074218799</c:v>
                </c:pt>
                <c:pt idx="10">
                  <c:v>2.305419921875</c:v>
                </c:pt>
                <c:pt idx="11">
                  <c:v>1.5945892333984399</c:v>
                </c:pt>
                <c:pt idx="12">
                  <c:v>1.3744354248046899</c:v>
                </c:pt>
                <c:pt idx="13">
                  <c:v>1.0968475341796899</c:v>
                </c:pt>
                <c:pt idx="14">
                  <c:v>0.97599792480468806</c:v>
                </c:pt>
                <c:pt idx="15">
                  <c:v>0.84181213378906306</c:v>
                </c:pt>
                <c:pt idx="16">
                  <c:v>0.78923034667968806</c:v>
                </c:pt>
                <c:pt idx="17">
                  <c:v>0.71543884277343806</c:v>
                </c:pt>
                <c:pt idx="18">
                  <c:v>0.68318176269531306</c:v>
                </c:pt>
                <c:pt idx="19">
                  <c:v>0.625030517578125</c:v>
                </c:pt>
                <c:pt idx="20">
                  <c:v>0.59326171875</c:v>
                </c:pt>
                <c:pt idx="21">
                  <c:v>0.555572509765625</c:v>
                </c:pt>
                <c:pt idx="22">
                  <c:v>0.53810119628906306</c:v>
                </c:pt>
                <c:pt idx="23">
                  <c:v>0.51280212402343806</c:v>
                </c:pt>
                <c:pt idx="24">
                  <c:v>0.513885498046875</c:v>
                </c:pt>
                <c:pt idx="25">
                  <c:v>0.51458740234375</c:v>
                </c:pt>
                <c:pt idx="26">
                  <c:v>0.529876708984375</c:v>
                </c:pt>
                <c:pt idx="27">
                  <c:v>0.52983093261718806</c:v>
                </c:pt>
                <c:pt idx="28">
                  <c:v>0.55194091796875</c:v>
                </c:pt>
                <c:pt idx="29">
                  <c:v>0.55735778808593806</c:v>
                </c:pt>
                <c:pt idx="30">
                  <c:v>0.558563232421875</c:v>
                </c:pt>
                <c:pt idx="31">
                  <c:v>0.52980041503906306</c:v>
                </c:pt>
                <c:pt idx="32">
                  <c:v>0.511444091796875</c:v>
                </c:pt>
                <c:pt idx="33">
                  <c:v>0.494293212890625</c:v>
                </c:pt>
                <c:pt idx="34">
                  <c:v>0.494216918945313</c:v>
                </c:pt>
                <c:pt idx="35">
                  <c:v>0.47857666015625</c:v>
                </c:pt>
                <c:pt idx="36">
                  <c:v>0.473739624023438</c:v>
                </c:pt>
                <c:pt idx="37">
                  <c:v>0.463775634765625</c:v>
                </c:pt>
                <c:pt idx="38">
                  <c:v>0.449630737304688</c:v>
                </c:pt>
                <c:pt idx="39">
                  <c:v>0.430511474609375</c:v>
                </c:pt>
                <c:pt idx="40">
                  <c:v>0.407562255859375</c:v>
                </c:pt>
                <c:pt idx="41">
                  <c:v>0.387039184570313</c:v>
                </c:pt>
                <c:pt idx="42">
                  <c:v>0.37103271484375</c:v>
                </c:pt>
                <c:pt idx="43">
                  <c:v>0.355545043945313</c:v>
                </c:pt>
                <c:pt idx="44">
                  <c:v>0.346893310546875</c:v>
                </c:pt>
                <c:pt idx="45">
                  <c:v>0.32989501953125</c:v>
                </c:pt>
                <c:pt idx="46">
                  <c:v>0.321746826171875</c:v>
                </c:pt>
                <c:pt idx="47">
                  <c:v>0.309646606445313</c:v>
                </c:pt>
                <c:pt idx="48">
                  <c:v>0.308914184570313</c:v>
                </c:pt>
                <c:pt idx="49">
                  <c:v>0.30169677734375</c:v>
                </c:pt>
                <c:pt idx="50">
                  <c:v>0.302963256835938</c:v>
                </c:pt>
                <c:pt idx="51">
                  <c:v>0.305801391601563</c:v>
                </c:pt>
                <c:pt idx="52">
                  <c:v>0.317855834960938</c:v>
                </c:pt>
                <c:pt idx="53">
                  <c:v>0.329498291015625</c:v>
                </c:pt>
                <c:pt idx="54">
                  <c:v>0.3477783203125</c:v>
                </c:pt>
                <c:pt idx="55">
                  <c:v>0.365280151367188</c:v>
                </c:pt>
                <c:pt idx="56">
                  <c:v>0.392745971679688</c:v>
                </c:pt>
                <c:pt idx="57">
                  <c:v>0.417251586914063</c:v>
                </c:pt>
                <c:pt idx="58">
                  <c:v>0.453948974609375</c:v>
                </c:pt>
                <c:pt idx="59">
                  <c:v>0.48828125</c:v>
                </c:pt>
                <c:pt idx="60">
                  <c:v>0.53300476074218806</c:v>
                </c:pt>
                <c:pt idx="61">
                  <c:v>0.55464172363281306</c:v>
                </c:pt>
                <c:pt idx="62">
                  <c:v>0.57377624511718806</c:v>
                </c:pt>
                <c:pt idx="63">
                  <c:v>0.57078552246093806</c:v>
                </c:pt>
                <c:pt idx="64">
                  <c:v>0.58415222167968806</c:v>
                </c:pt>
                <c:pt idx="65">
                  <c:v>0.5869140625</c:v>
                </c:pt>
                <c:pt idx="66">
                  <c:v>0.61383056640625</c:v>
                </c:pt>
                <c:pt idx="67">
                  <c:v>0.61192321777343806</c:v>
                </c:pt>
                <c:pt idx="68">
                  <c:v>0.627410888671875</c:v>
                </c:pt>
                <c:pt idx="69">
                  <c:v>0.59974670410156306</c:v>
                </c:pt>
                <c:pt idx="70">
                  <c:v>0.56779479980468806</c:v>
                </c:pt>
                <c:pt idx="71">
                  <c:v>0.51194763183593806</c:v>
                </c:pt>
                <c:pt idx="72">
                  <c:v>0.453536987304688</c:v>
                </c:pt>
                <c:pt idx="73">
                  <c:v>0.386505126953125</c:v>
                </c:pt>
                <c:pt idx="74">
                  <c:v>0.34588623046875</c:v>
                </c:pt>
                <c:pt idx="75">
                  <c:v>0.314315795898438</c:v>
                </c:pt>
                <c:pt idx="76">
                  <c:v>0.306808471679688</c:v>
                </c:pt>
                <c:pt idx="77">
                  <c:v>0.303665161132813</c:v>
                </c:pt>
                <c:pt idx="78">
                  <c:v>0.317581176757813</c:v>
                </c:pt>
                <c:pt idx="79">
                  <c:v>0.3314208984375</c:v>
                </c:pt>
                <c:pt idx="80">
                  <c:v>0.360885620117188</c:v>
                </c:pt>
                <c:pt idx="81">
                  <c:v>0.38677978515625</c:v>
                </c:pt>
                <c:pt idx="82">
                  <c:v>0.428466796875</c:v>
                </c:pt>
                <c:pt idx="83">
                  <c:v>0.463577270507813</c:v>
                </c:pt>
                <c:pt idx="84">
                  <c:v>0.51432800292968806</c:v>
                </c:pt>
                <c:pt idx="85">
                  <c:v>0.545684814453125</c:v>
                </c:pt>
                <c:pt idx="86">
                  <c:v>0.58543395996093806</c:v>
                </c:pt>
                <c:pt idx="87">
                  <c:v>0.58642578125</c:v>
                </c:pt>
                <c:pt idx="88">
                  <c:v>0.62025451660156306</c:v>
                </c:pt>
                <c:pt idx="89">
                  <c:v>0.63224792480468806</c:v>
                </c:pt>
                <c:pt idx="90">
                  <c:v>0.66267395019531306</c:v>
                </c:pt>
                <c:pt idx="91">
                  <c:v>0.662322998046875</c:v>
                </c:pt>
                <c:pt idx="92">
                  <c:v>0.69270324707031306</c:v>
                </c:pt>
                <c:pt idx="93">
                  <c:v>0.701385498046875</c:v>
                </c:pt>
                <c:pt idx="94">
                  <c:v>0.73793029785156306</c:v>
                </c:pt>
                <c:pt idx="95">
                  <c:v>0.73191833496093806</c:v>
                </c:pt>
                <c:pt idx="96">
                  <c:v>0.74200439453125</c:v>
                </c:pt>
                <c:pt idx="97">
                  <c:v>0.71598815917968806</c:v>
                </c:pt>
                <c:pt idx="98">
                  <c:v>0.71624755859375</c:v>
                </c:pt>
                <c:pt idx="99">
                  <c:v>0.67625427246093806</c:v>
                </c:pt>
                <c:pt idx="100">
                  <c:v>0.628509521484375</c:v>
                </c:pt>
                <c:pt idx="101">
                  <c:v>0.53944396972656306</c:v>
                </c:pt>
                <c:pt idx="102">
                  <c:v>0.444732666015625</c:v>
                </c:pt>
                <c:pt idx="103">
                  <c:v>0.34686279296875</c:v>
                </c:pt>
                <c:pt idx="104">
                  <c:v>0.2801513671875</c:v>
                </c:pt>
                <c:pt idx="105">
                  <c:v>0.221328735351563</c:v>
                </c:pt>
                <c:pt idx="106">
                  <c:v>0.1759033203125</c:v>
                </c:pt>
                <c:pt idx="107">
                  <c:v>0.128372192382813</c:v>
                </c:pt>
                <c:pt idx="108" formatCode="0.00E+00">
                  <c:v>9.51080322265625E-2</c:v>
                </c:pt>
                <c:pt idx="109">
                  <c:v>6.4483642578125E-2</c:v>
                </c:pt>
                <c:pt idx="110">
                  <c:v>4.3853759765625E-2</c:v>
                </c:pt>
                <c:pt idx="111">
                  <c:v>2.91748046875E-2</c:v>
                </c:pt>
                <c:pt idx="112" formatCode="0.00E+00">
                  <c:v>2.02178955078125E-2</c:v>
                </c:pt>
                <c:pt idx="113">
                  <c:v>1.3824462890625E-2</c:v>
                </c:pt>
                <c:pt idx="114">
                  <c:v>9.94873046875E-3</c:v>
                </c:pt>
                <c:pt idx="115">
                  <c:v>7.26318359375E-3</c:v>
                </c:pt>
                <c:pt idx="116" formatCode="0.00E+00">
                  <c:v>5.0201416015625E-3</c:v>
                </c:pt>
                <c:pt idx="117" formatCode="0.00E+00">
                  <c:v>3.7994384765625E-3</c:v>
                </c:pt>
                <c:pt idx="118">
                  <c:v>3.204345703125E-3</c:v>
                </c:pt>
                <c:pt idx="119">
                  <c:v>2.01416015625E-3</c:v>
                </c:pt>
                <c:pt idx="120" formatCode="0.00E+00">
                  <c:v>1.3885498046875E-3</c:v>
                </c:pt>
                <c:pt idx="121" formatCode="0.00E+00">
                  <c:v>7.781982421875E-4</c:v>
                </c:pt>
                <c:pt idx="122" formatCode="0.00E+00">
                  <c:v>6.866455078125E-4</c:v>
                </c:pt>
                <c:pt idx="123">
                  <c:v>2.13623046875E-4</c:v>
                </c:pt>
                <c:pt idx="124">
                  <c:v>-1.52587890625E-4</c:v>
                </c:pt>
                <c:pt idx="125" formatCode="0.00E+00">
                  <c:v>-1.678466796875E-4</c:v>
                </c:pt>
                <c:pt idx="126">
                  <c:v>-7.32421875E-4</c:v>
                </c:pt>
                <c:pt idx="127" formatCode="0.00E+00">
                  <c:v>-7.476806640625E-4</c:v>
                </c:pt>
                <c:pt idx="128" formatCode="0.00E+00">
                  <c:v>-9.918212890625E-4</c:v>
                </c:pt>
                <c:pt idx="129">
                  <c:v>-1.129150390625E-3</c:v>
                </c:pt>
                <c:pt idx="130">
                  <c:v>-1.251220703125E-3</c:v>
                </c:pt>
                <c:pt idx="131" formatCode="0.00E+00">
                  <c:v>-1.3580322265625E-3</c:v>
                </c:pt>
                <c:pt idx="132">
                  <c:v>-1.220703125E-3</c:v>
                </c:pt>
                <c:pt idx="133" formatCode="0.00E+00">
                  <c:v>-1.5411376953125E-3</c:v>
                </c:pt>
                <c:pt idx="134" formatCode="0.00E+00">
                  <c:v>-1.6021728515625E-3</c:v>
                </c:pt>
                <c:pt idx="135" formatCode="0.00E+00">
                  <c:v>-1.7852783203125E-3</c:v>
                </c:pt>
                <c:pt idx="136">
                  <c:v>-1.8310546875E-3</c:v>
                </c:pt>
                <c:pt idx="137" formatCode="0.00E+00">
                  <c:v>-1.9378662109375E-3</c:v>
                </c:pt>
                <c:pt idx="138">
                  <c:v>-2.471923828125E-3</c:v>
                </c:pt>
                <c:pt idx="139">
                  <c:v>-2.197265625E-3</c:v>
                </c:pt>
                <c:pt idx="140">
                  <c:v>-2.197265625E-3</c:v>
                </c:pt>
                <c:pt idx="141">
                  <c:v>-2.0751953125E-3</c:v>
                </c:pt>
                <c:pt idx="142">
                  <c:v>-2.349853515625E-3</c:v>
                </c:pt>
                <c:pt idx="143">
                  <c:v>-2.685546875E-3</c:v>
                </c:pt>
                <c:pt idx="144">
                  <c:v>-2.74658203125E-3</c:v>
                </c:pt>
                <c:pt idx="145">
                  <c:v>-7.9345703125E-4</c:v>
                </c:pt>
                <c:pt idx="146" formatCode="0.00E+00">
                  <c:v>-3.3721923828125E-3</c:v>
                </c:pt>
                <c:pt idx="147">
                  <c:v>-3.5400390625E-3</c:v>
                </c:pt>
                <c:pt idx="148">
                  <c:v>-5.92041015625E-3</c:v>
                </c:pt>
                <c:pt idx="149">
                  <c:v>-4.302978515625E-3</c:v>
                </c:pt>
                <c:pt idx="150" formatCode="0.00E+00">
                  <c:v>-3.7078857421875E-3</c:v>
                </c:pt>
                <c:pt idx="151" formatCode="0.00E+00">
                  <c:v>-3.5247802734375E-3</c:v>
                </c:pt>
                <c:pt idx="152" formatCode="0.00E+00">
                  <c:v>-3.5552978515625E-3</c:v>
                </c:pt>
                <c:pt idx="153">
                  <c:v>-3.7841796875E-3</c:v>
                </c:pt>
                <c:pt idx="154" formatCode="0.00E+00">
                  <c:v>-3.4027099609375E-3</c:v>
                </c:pt>
                <c:pt idx="155">
                  <c:v>-3.5400390625E-3</c:v>
                </c:pt>
                <c:pt idx="156" formatCode="0.00E+00">
                  <c:v>-3.5552978515625E-3</c:v>
                </c:pt>
                <c:pt idx="157">
                  <c:v>-3.7841796875E-3</c:v>
                </c:pt>
                <c:pt idx="158" formatCode="0.00E+00">
                  <c:v>-3.6163330078125E-3</c:v>
                </c:pt>
                <c:pt idx="159" formatCode="0.00E+00">
                  <c:v>-3.4942626953125E-3</c:v>
                </c:pt>
                <c:pt idx="160">
                  <c:v>-3.387451171875E-3</c:v>
                </c:pt>
                <c:pt idx="161">
                  <c:v>-1.15966796875E-3</c:v>
                </c:pt>
                <c:pt idx="162" formatCode="0.00E+00">
                  <c:v>-3.3111572265625E-3</c:v>
                </c:pt>
                <c:pt idx="163">
                  <c:v>-3.23486328125E-3</c:v>
                </c:pt>
                <c:pt idx="164">
                  <c:v>-3.173828125E-3</c:v>
                </c:pt>
                <c:pt idx="165" formatCode="0.00E+00">
                  <c:v>-3.2196044921875E-3</c:v>
                </c:pt>
                <c:pt idx="166" formatCode="0.00E+00">
                  <c:v>-2.9144287109375E-3</c:v>
                </c:pt>
                <c:pt idx="167">
                  <c:v>-3.265380859375E-3</c:v>
                </c:pt>
                <c:pt idx="168" formatCode="0.00E+00">
                  <c:v>-3.0059814453125E-3</c:v>
                </c:pt>
                <c:pt idx="169">
                  <c:v>-2.9296875E-3</c:v>
                </c:pt>
                <c:pt idx="170" formatCode="0.00E+00">
                  <c:v>-3.4027099609375E-3</c:v>
                </c:pt>
                <c:pt idx="171">
                  <c:v>-2.9296875E-3</c:v>
                </c:pt>
                <c:pt idx="172" formatCode="0.00E+00">
                  <c:v>-3.5858154296875E-3</c:v>
                </c:pt>
                <c:pt idx="173" formatCode="0.00E+00">
                  <c:v>-3.6468505859375E-3</c:v>
                </c:pt>
                <c:pt idx="174">
                  <c:v>-3.631591796875E-3</c:v>
                </c:pt>
                <c:pt idx="175" formatCode="0.00E+00">
                  <c:v>-3.5247802734375E-3</c:v>
                </c:pt>
                <c:pt idx="176">
                  <c:v>-3.875732421875E-3</c:v>
                </c:pt>
                <c:pt idx="177">
                  <c:v>-3.84521484375E-3</c:v>
                </c:pt>
                <c:pt idx="178" formatCode="0.00E+00">
                  <c:v>-3.5552978515625E-3</c:v>
                </c:pt>
                <c:pt idx="179">
                  <c:v>-4.2724609375E-3</c:v>
                </c:pt>
                <c:pt idx="180" formatCode="0.00E+00">
                  <c:v>-3.9825439453125E-3</c:v>
                </c:pt>
                <c:pt idx="181" formatCode="0.00E+00">
                  <c:v>-3.5552978515625E-3</c:v>
                </c:pt>
                <c:pt idx="182" formatCode="0.00E+00">
                  <c:v>-3.8909912109375E-3</c:v>
                </c:pt>
                <c:pt idx="183">
                  <c:v>-3.692626953125E-3</c:v>
                </c:pt>
                <c:pt idx="184">
                  <c:v>-3.90625E-3</c:v>
                </c:pt>
                <c:pt idx="185">
                  <c:v>-3.570556640625E-3</c:v>
                </c:pt>
                <c:pt idx="186" formatCode="0.00E+00">
                  <c:v>-4.4097900390625E-3</c:v>
                </c:pt>
                <c:pt idx="187" formatCode="0.00E+00">
                  <c:v>-3.9520263671875E-3</c:v>
                </c:pt>
                <c:pt idx="188" formatCode="0.00E+00">
                  <c:v>-3.9520263671875E-3</c:v>
                </c:pt>
                <c:pt idx="189">
                  <c:v>-3.936767578125E-3</c:v>
                </c:pt>
                <c:pt idx="190" formatCode="0.00E+00">
                  <c:v>-4.7149658203125E-3</c:v>
                </c:pt>
                <c:pt idx="191">
                  <c:v>-5.43212890625E-3</c:v>
                </c:pt>
                <c:pt idx="192">
                  <c:v>-5.462646484375E-3</c:v>
                </c:pt>
                <c:pt idx="193" formatCode="0.00E+00">
                  <c:v>-4.4403076171875E-3</c:v>
                </c:pt>
                <c:pt idx="194" formatCode="0.00E+00">
                  <c:v>-6.4849853515625E-3</c:v>
                </c:pt>
                <c:pt idx="195">
                  <c:v>-4.791259765625E-3</c:v>
                </c:pt>
                <c:pt idx="196" formatCode="0.00E+00">
                  <c:v>-7.1258544921875E-3</c:v>
                </c:pt>
                <c:pt idx="197">
                  <c:v>-5.218505859375E-3</c:v>
                </c:pt>
                <c:pt idx="198" formatCode="0.00E+00">
                  <c:v>-5.7525634765625E-3</c:v>
                </c:pt>
                <c:pt idx="199" formatCode="0.00E+00">
                  <c:v>-5.4473876953125E-3</c:v>
                </c:pt>
                <c:pt idx="200" formatCode="0.00E+00">
                  <c:v>-5.5389404296875E-3</c:v>
                </c:pt>
                <c:pt idx="201" formatCode="0.00E+00">
                  <c:v>-4.3487548828125E-3</c:v>
                </c:pt>
                <c:pt idx="202" formatCode="0.00E+00">
                  <c:v>-5.4779052734375E-3</c:v>
                </c:pt>
                <c:pt idx="203">
                  <c:v>-4.8828125E-3</c:v>
                </c:pt>
                <c:pt idx="204">
                  <c:v>-4.45556640625E-3</c:v>
                </c:pt>
                <c:pt idx="205" formatCode="0.00E+00">
                  <c:v>-5.0811767578125E-3</c:v>
                </c:pt>
                <c:pt idx="206" formatCode="0.00E+00">
                  <c:v>-4.7760009765625E-3</c:v>
                </c:pt>
                <c:pt idx="207">
                  <c:v>-5.218505859375E-3</c:v>
                </c:pt>
                <c:pt idx="208" formatCode="0.00E+00">
                  <c:v>-4.5013427734375E-3</c:v>
                </c:pt>
                <c:pt idx="209">
                  <c:v>-3.84521484375E-3</c:v>
                </c:pt>
                <c:pt idx="210" formatCode="0.00E+00">
                  <c:v>-5.2642822265625E-3</c:v>
                </c:pt>
                <c:pt idx="211">
                  <c:v>-2.410888671875E-3</c:v>
                </c:pt>
                <c:pt idx="212">
                  <c:v>-4.69970703125E-3</c:v>
                </c:pt>
                <c:pt idx="213" formatCode="0.00E+00">
                  <c:v>-4.3182373046875E-3</c:v>
                </c:pt>
                <c:pt idx="214" formatCode="0.00E+00">
                  <c:v>-4.4708251953125E-3</c:v>
                </c:pt>
                <c:pt idx="215">
                  <c:v>-2.410888671875E-3</c:v>
                </c:pt>
                <c:pt idx="216">
                  <c:v>-7.14111328125E-3</c:v>
                </c:pt>
                <c:pt idx="217" formatCode="0.00E+00">
                  <c:v>-2.7923583984375E-3</c:v>
                </c:pt>
                <c:pt idx="218">
                  <c:v>-3.021240234375E-3</c:v>
                </c:pt>
                <c:pt idx="219" formatCode="0.00E+00">
                  <c:v>-6.9732666015625E-3</c:v>
                </c:pt>
                <c:pt idx="220" formatCode="0.00E+00">
                  <c:v>-6.6070556640625E-3</c:v>
                </c:pt>
                <c:pt idx="221">
                  <c:v>-3.84521484375E-3</c:v>
                </c:pt>
                <c:pt idx="222" formatCode="0.00E+00">
                  <c:v>-3.0059814453125E-3</c:v>
                </c:pt>
                <c:pt idx="223">
                  <c:v>-3.997802734375E-3</c:v>
                </c:pt>
                <c:pt idx="224">
                  <c:v>-5.31005859375E-3</c:v>
                </c:pt>
                <c:pt idx="225" formatCode="0.00E+00">
                  <c:v>-4.9896240234375E-3</c:v>
                </c:pt>
                <c:pt idx="226" formatCode="0.00E+00">
                  <c:v>-4.4097900390625E-3</c:v>
                </c:pt>
                <c:pt idx="227" formatCode="0.00E+00">
                  <c:v>-4.2266845703125E-3</c:v>
                </c:pt>
                <c:pt idx="228">
                  <c:v>-4.364013671875E-3</c:v>
                </c:pt>
                <c:pt idx="229" formatCode="0.00E+00">
                  <c:v>-3.1890869140625E-3</c:v>
                </c:pt>
                <c:pt idx="230">
                  <c:v>-9.1552734375E-5</c:v>
                </c:pt>
                <c:pt idx="231">
                  <c:v>-7.781982421875E-3</c:v>
                </c:pt>
                <c:pt idx="232">
                  <c:v>-9.002685546875E-3</c:v>
                </c:pt>
                <c:pt idx="233" formatCode="0.00E+00">
                  <c:v>-1.30157470703125E-2</c:v>
                </c:pt>
                <c:pt idx="234">
                  <c:v>-4.364013671875E-3</c:v>
                </c:pt>
                <c:pt idx="235" formatCode="0.00E+00">
                  <c:v>-8.9569091796875E-3</c:v>
                </c:pt>
                <c:pt idx="236" formatCode="0.00E+00">
                  <c:v>-3.7078857421875E-3</c:v>
                </c:pt>
                <c:pt idx="237">
                  <c:v>-3.326416015625E-3</c:v>
                </c:pt>
                <c:pt idx="238" formatCode="0.00E+00">
                  <c:v>-6.0577392578125E-3</c:v>
                </c:pt>
                <c:pt idx="239">
                  <c:v>-3.021240234375E-3</c:v>
                </c:pt>
                <c:pt idx="240">
                  <c:v>-5.06591796875E-3</c:v>
                </c:pt>
                <c:pt idx="241">
                  <c:v>-3.936767578125E-3</c:v>
                </c:pt>
                <c:pt idx="242" formatCode="0.00E+00">
                  <c:v>-4.9896240234375E-3</c:v>
                </c:pt>
                <c:pt idx="243">
                  <c:v>-4.21142578125E-3</c:v>
                </c:pt>
                <c:pt idx="244">
                  <c:v>-3.84521484375E-3</c:v>
                </c:pt>
                <c:pt idx="245" formatCode="0.00E+00">
                  <c:v>-5.0811767578125E-3</c:v>
                </c:pt>
                <c:pt idx="246" formatCode="0.00E+00">
                  <c:v>-4.0130615234375E-3</c:v>
                </c:pt>
                <c:pt idx="247">
                  <c:v>-3.448486328125E-3</c:v>
                </c:pt>
                <c:pt idx="248" formatCode="0.00E+00">
                  <c:v>-1.5716552734375E-3</c:v>
                </c:pt>
                <c:pt idx="249" formatCode="0.00E+00">
                  <c:v>-1.04217529296875E-2</c:v>
                </c:pt>
                <c:pt idx="250">
                  <c:v>-3.021240234375E-3</c:v>
                </c:pt>
                <c:pt idx="251" formatCode="0.00E+00">
                  <c:v>2.5787353515625E-3</c:v>
                </c:pt>
                <c:pt idx="252">
                  <c:v>-1.77001953125E-3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B5D-4696-A6D1-44211E867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645976"/>
        <c:axId val="459646368"/>
      </c:scatterChart>
      <c:valAx>
        <c:axId val="459645976"/>
        <c:scaling>
          <c:orientation val="minMax"/>
          <c:max val="450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6368"/>
        <c:crosses val="autoZero"/>
        <c:crossBetween val="midCat"/>
      </c:valAx>
      <c:valAx>
        <c:axId val="4596463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45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1</xdr:row>
      <xdr:rowOff>25400</xdr:rowOff>
    </xdr:from>
    <xdr:to>
      <xdr:col>2</xdr:col>
      <xdr:colOff>2483440</xdr:colOff>
      <xdr:row>1</xdr:row>
      <xdr:rowOff>1846146</xdr:rowOff>
    </xdr:to>
    <xdr:pic macro="[1]!'Execute &quot;1003&quot;, 0'">
      <xdr:nvPicPr>
        <xdr:cNvPr id="2" name="Picture 1">
          <a:extLst>
            <a:ext uri="{FF2B5EF4-FFF2-40B4-BE49-F238E27FC236}">
              <a16:creationId xmlns:a16="http://schemas.microsoft.com/office/drawing/2014/main" id="{C8756282-0F58-490F-B1C3-82FF4B0CE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215900"/>
          <a:ext cx="2458040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2</xdr:row>
      <xdr:rowOff>25400</xdr:rowOff>
    </xdr:from>
    <xdr:to>
      <xdr:col>2</xdr:col>
      <xdr:colOff>2483440</xdr:colOff>
      <xdr:row>2</xdr:row>
      <xdr:rowOff>1846146</xdr:rowOff>
    </xdr:to>
    <xdr:pic macro="[1]!'Execute &quot;1003&quot;, 0'">
      <xdr:nvPicPr>
        <xdr:cNvPr id="3" name="Picture 2">
          <a:extLst>
            <a:ext uri="{FF2B5EF4-FFF2-40B4-BE49-F238E27FC236}">
              <a16:creationId xmlns:a16="http://schemas.microsoft.com/office/drawing/2014/main" id="{E2D803D5-448D-4BE2-A7DE-B2DD2EC3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2282825"/>
          <a:ext cx="2458040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3</xdr:row>
      <xdr:rowOff>25400</xdr:rowOff>
    </xdr:from>
    <xdr:to>
      <xdr:col>2</xdr:col>
      <xdr:colOff>2167881</xdr:colOff>
      <xdr:row>3</xdr:row>
      <xdr:rowOff>1928532</xdr:rowOff>
    </xdr:to>
    <xdr:pic macro="[1]!'Execute &quot;1003&quot;, 0'">
      <xdr:nvPicPr>
        <xdr:cNvPr id="4" name="Picture 3">
          <a:extLst>
            <a:ext uri="{FF2B5EF4-FFF2-40B4-BE49-F238E27FC236}">
              <a16:creationId xmlns:a16="http://schemas.microsoft.com/office/drawing/2014/main" id="{6ADC32B9-434C-46EA-AE0C-4E82A2A9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4349750"/>
          <a:ext cx="2142481" cy="1903132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4</xdr:row>
      <xdr:rowOff>25400</xdr:rowOff>
    </xdr:from>
    <xdr:to>
      <xdr:col>2</xdr:col>
      <xdr:colOff>2541569</xdr:colOff>
      <xdr:row>4</xdr:row>
      <xdr:rowOff>1846146</xdr:rowOff>
    </xdr:to>
    <xdr:pic macro="[1]!'Execute &quot;1003&quot;, 0'">
      <xdr:nvPicPr>
        <xdr:cNvPr id="5" name="Picture 4">
          <a:extLst>
            <a:ext uri="{FF2B5EF4-FFF2-40B4-BE49-F238E27FC236}">
              <a16:creationId xmlns:a16="http://schemas.microsoft.com/office/drawing/2014/main" id="{1571C5A8-1EBA-49AE-824B-CD4D648E9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6502400"/>
          <a:ext cx="2516169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5</xdr:row>
      <xdr:rowOff>25400</xdr:rowOff>
    </xdr:from>
    <xdr:to>
      <xdr:col>2</xdr:col>
      <xdr:colOff>2541569</xdr:colOff>
      <xdr:row>5</xdr:row>
      <xdr:rowOff>1846146</xdr:rowOff>
    </xdr:to>
    <xdr:pic macro="[1]!'Execute &quot;1003&quot;, 0'">
      <xdr:nvPicPr>
        <xdr:cNvPr id="6" name="Picture 5">
          <a:extLst>
            <a:ext uri="{FF2B5EF4-FFF2-40B4-BE49-F238E27FC236}">
              <a16:creationId xmlns:a16="http://schemas.microsoft.com/office/drawing/2014/main" id="{3118F43C-5F7E-4D27-B3E8-83EA06E6A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8569325"/>
          <a:ext cx="2516169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</xdr:row>
      <xdr:rowOff>25400</xdr:rowOff>
    </xdr:from>
    <xdr:to>
      <xdr:col>2</xdr:col>
      <xdr:colOff>2167881</xdr:colOff>
      <xdr:row>6</xdr:row>
      <xdr:rowOff>1846146</xdr:rowOff>
    </xdr:to>
    <xdr:pic macro="[1]!'Execute &quot;1003&quot;, 0'">
      <xdr:nvPicPr>
        <xdr:cNvPr id="7" name="Picture 6">
          <a:extLst>
            <a:ext uri="{FF2B5EF4-FFF2-40B4-BE49-F238E27FC236}">
              <a16:creationId xmlns:a16="http://schemas.microsoft.com/office/drawing/2014/main" id="{4CC88759-0A6C-4485-AB85-393112F60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10636250"/>
          <a:ext cx="2142481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7</xdr:row>
      <xdr:rowOff>25400</xdr:rowOff>
    </xdr:from>
    <xdr:to>
      <xdr:col>2</xdr:col>
      <xdr:colOff>2574786</xdr:colOff>
      <xdr:row>7</xdr:row>
      <xdr:rowOff>1846146</xdr:rowOff>
    </xdr:to>
    <xdr:pic macro="[1]!'Execute &quot;1003&quot;, 0'">
      <xdr:nvPicPr>
        <xdr:cNvPr id="8" name="Picture 7">
          <a:extLst>
            <a:ext uri="{FF2B5EF4-FFF2-40B4-BE49-F238E27FC236}">
              <a16:creationId xmlns:a16="http://schemas.microsoft.com/office/drawing/2014/main" id="{5AFFA0BA-86A7-46A4-9AE5-C105BA1CB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12703175"/>
          <a:ext cx="2549386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</xdr:row>
      <xdr:rowOff>25400</xdr:rowOff>
    </xdr:from>
    <xdr:to>
      <xdr:col>2</xdr:col>
      <xdr:colOff>2574786</xdr:colOff>
      <xdr:row>8</xdr:row>
      <xdr:rowOff>1846146</xdr:rowOff>
    </xdr:to>
    <xdr:pic macro="[1]!'Execute &quot;1003&quot;, 0'">
      <xdr:nvPicPr>
        <xdr:cNvPr id="9" name="Picture 8">
          <a:extLst>
            <a:ext uri="{FF2B5EF4-FFF2-40B4-BE49-F238E27FC236}">
              <a16:creationId xmlns:a16="http://schemas.microsoft.com/office/drawing/2014/main" id="{C9EAD188-92E1-4492-85E4-FD91D057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14770100"/>
          <a:ext cx="2549386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</xdr:row>
      <xdr:rowOff>25400</xdr:rowOff>
    </xdr:from>
    <xdr:to>
      <xdr:col>2</xdr:col>
      <xdr:colOff>2167881</xdr:colOff>
      <xdr:row>9</xdr:row>
      <xdr:rowOff>1846146</xdr:rowOff>
    </xdr:to>
    <xdr:pic macro="[1]!'Execute &quot;1003&quot;, 0'">
      <xdr:nvPicPr>
        <xdr:cNvPr id="10" name="Picture 9">
          <a:extLst>
            <a:ext uri="{FF2B5EF4-FFF2-40B4-BE49-F238E27FC236}">
              <a16:creationId xmlns:a16="http://schemas.microsoft.com/office/drawing/2014/main" id="{6827BDF0-5ACA-4AB8-856A-CD90DCC60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16837025"/>
          <a:ext cx="2142481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10</xdr:row>
      <xdr:rowOff>25400</xdr:rowOff>
    </xdr:from>
    <xdr:to>
      <xdr:col>2</xdr:col>
      <xdr:colOff>2616307</xdr:colOff>
      <xdr:row>10</xdr:row>
      <xdr:rowOff>1846146</xdr:rowOff>
    </xdr:to>
    <xdr:pic macro="[1]!'Execute &quot;1003&quot;, 0'">
      <xdr:nvPicPr>
        <xdr:cNvPr id="11" name="Picture 10">
          <a:extLst>
            <a:ext uri="{FF2B5EF4-FFF2-40B4-BE49-F238E27FC236}">
              <a16:creationId xmlns:a16="http://schemas.microsoft.com/office/drawing/2014/main" id="{4E84D044-4287-4A60-849A-D73412ED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18903950"/>
          <a:ext cx="2590907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11</xdr:row>
      <xdr:rowOff>25400</xdr:rowOff>
    </xdr:from>
    <xdr:to>
      <xdr:col>2</xdr:col>
      <xdr:colOff>2649524</xdr:colOff>
      <xdr:row>11</xdr:row>
      <xdr:rowOff>1846146</xdr:rowOff>
    </xdr:to>
    <xdr:pic macro="[1]!'Execute &quot;1003&quot;, 0'">
      <xdr:nvPicPr>
        <xdr:cNvPr id="12" name="Picture 11">
          <a:extLst>
            <a:ext uri="{FF2B5EF4-FFF2-40B4-BE49-F238E27FC236}">
              <a16:creationId xmlns:a16="http://schemas.microsoft.com/office/drawing/2014/main" id="{9F29CC11-9057-49F8-8F94-AFD20BB3B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20970875"/>
          <a:ext cx="2624124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12</xdr:row>
      <xdr:rowOff>25400</xdr:rowOff>
    </xdr:from>
    <xdr:to>
      <xdr:col>2</xdr:col>
      <xdr:colOff>2167881</xdr:colOff>
      <xdr:row>12</xdr:row>
      <xdr:rowOff>1846146</xdr:rowOff>
    </xdr:to>
    <xdr:pic macro="[1]!'Execute &quot;1003&quot;, 0'">
      <xdr:nvPicPr>
        <xdr:cNvPr id="13" name="Picture 12">
          <a:extLst>
            <a:ext uri="{FF2B5EF4-FFF2-40B4-BE49-F238E27FC236}">
              <a16:creationId xmlns:a16="http://schemas.microsoft.com/office/drawing/2014/main" id="{51FF1BCD-0EE0-44D3-894F-A5EE54AB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23037800"/>
          <a:ext cx="2142481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</xdr:row>
      <xdr:rowOff>25400</xdr:rowOff>
    </xdr:from>
    <xdr:to>
      <xdr:col>2</xdr:col>
      <xdr:colOff>2608002</xdr:colOff>
      <xdr:row>13</xdr:row>
      <xdr:rowOff>1846146</xdr:rowOff>
    </xdr:to>
    <xdr:pic macro="[1]!'Execute &quot;1003&quot;, 0'">
      <xdr:nvPicPr>
        <xdr:cNvPr id="14" name="Picture 13">
          <a:extLst>
            <a:ext uri="{FF2B5EF4-FFF2-40B4-BE49-F238E27FC236}">
              <a16:creationId xmlns:a16="http://schemas.microsoft.com/office/drawing/2014/main" id="{CB979894-BCC0-4019-A99C-7A9C4864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25104725"/>
          <a:ext cx="2582602" cy="1820746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14</xdr:row>
      <xdr:rowOff>25400</xdr:rowOff>
    </xdr:from>
    <xdr:to>
      <xdr:col>2</xdr:col>
      <xdr:colOff>2608002</xdr:colOff>
      <xdr:row>14</xdr:row>
      <xdr:rowOff>1928532</xdr:rowOff>
    </xdr:to>
    <xdr:pic macro="[1]!'Execute &quot;1003&quot;, 0'">
      <xdr:nvPicPr>
        <xdr:cNvPr id="15" name="Picture 14">
          <a:extLst>
            <a:ext uri="{FF2B5EF4-FFF2-40B4-BE49-F238E27FC236}">
              <a16:creationId xmlns:a16="http://schemas.microsoft.com/office/drawing/2014/main" id="{91E69C20-CCC7-4434-B388-A1E2F811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27171650"/>
          <a:ext cx="2582602" cy="1903132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15</xdr:row>
      <xdr:rowOff>25400</xdr:rowOff>
    </xdr:from>
    <xdr:to>
      <xdr:col>2</xdr:col>
      <xdr:colOff>2608002</xdr:colOff>
      <xdr:row>15</xdr:row>
      <xdr:rowOff>1846146</xdr:rowOff>
    </xdr:to>
    <xdr:pic macro="[1]!'Execute &quot;1003&quot;, 0'">
      <xdr:nvPicPr>
        <xdr:cNvPr id="16" name="Picture 15">
          <a:extLst>
            <a:ext uri="{FF2B5EF4-FFF2-40B4-BE49-F238E27FC236}">
              <a16:creationId xmlns:a16="http://schemas.microsoft.com/office/drawing/2014/main" id="{9C36D20E-5143-4470-B52E-084AA324C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29324300"/>
          <a:ext cx="2582602" cy="1820746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3</xdr:row>
      <xdr:rowOff>19050</xdr:rowOff>
    </xdr:from>
    <xdr:to>
      <xdr:col>2</xdr:col>
      <xdr:colOff>990600</xdr:colOff>
      <xdr:row>3</xdr:row>
      <xdr:rowOff>1914525</xdr:rowOff>
    </xdr:to>
    <xdr:sp macro="" textlink="">
      <xdr:nvSpPr>
        <xdr:cNvPr id="14352" name="AutoShape 16">
          <a:extLst>
            <a:ext uri="{FF2B5EF4-FFF2-40B4-BE49-F238E27FC236}">
              <a16:creationId xmlns:a16="http://schemas.microsoft.com/office/drawing/2014/main" id="{D881EA5E-BB56-406F-9820-487BF22A7D21}"/>
            </a:ext>
          </a:extLst>
        </xdr:cNvPr>
        <xdr:cNvSpPr>
          <a:spLocks noChangeAspect="1" noChangeArrowheads="1"/>
        </xdr:cNvSpPr>
      </xdr:nvSpPr>
      <xdr:spPr bwMode="auto">
        <a:xfrm>
          <a:off x="990600" y="4352925"/>
          <a:ext cx="2143125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6</xdr:col>
      <xdr:colOff>57150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A410BF-8307-4AA3-BE57-266ED529B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71437</xdr:colOff>
      <xdr:row>14</xdr:row>
      <xdr:rowOff>28575</xdr:rowOff>
    </xdr:from>
    <xdr:to>
      <xdr:col>12</xdr:col>
      <xdr:colOff>261937</xdr:colOff>
      <xdr:row>28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916C6-2422-4920-9D4E-C11B4346E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238125</xdr:colOff>
      <xdr:row>14</xdr:row>
      <xdr:rowOff>0</xdr:rowOff>
    </xdr:from>
    <xdr:to>
      <xdr:col>18</xdr:col>
      <xdr:colOff>295275</xdr:colOff>
      <xdr:row>28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1774FF-0113-4695-9CFD-5D6F57321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314325</xdr:colOff>
      <xdr:row>3</xdr:row>
      <xdr:rowOff>447675</xdr:rowOff>
    </xdr:from>
    <xdr:to>
      <xdr:col>25</xdr:col>
      <xdr:colOff>9525</xdr:colOff>
      <xdr:row>14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84D0BE-4ECC-47F5-848F-5A50C665F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47625</xdr:rowOff>
    </xdr:from>
    <xdr:to>
      <xdr:col>6</xdr:col>
      <xdr:colOff>95250</xdr:colOff>
      <xdr:row>28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0E499-71F5-4BF6-A006-5247A6129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252412</xdr:colOff>
      <xdr:row>14</xdr:row>
      <xdr:rowOff>104775</xdr:rowOff>
    </xdr:from>
    <xdr:to>
      <xdr:col>12</xdr:col>
      <xdr:colOff>157162</xdr:colOff>
      <xdr:row>28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F2D69F-6DF9-4CA2-B94C-2DD2F80C6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423862</xdr:colOff>
      <xdr:row>15</xdr:row>
      <xdr:rowOff>123825</xdr:rowOff>
    </xdr:from>
    <xdr:to>
      <xdr:col>20</xdr:col>
      <xdr:colOff>119062</xdr:colOff>
      <xdr:row>29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49BE06-C5E5-418F-8866-222B87C0F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66675</xdr:rowOff>
    </xdr:from>
    <xdr:to>
      <xdr:col>7</xdr:col>
      <xdr:colOff>304800</xdr:colOff>
      <xdr:row>28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441C87-D10E-4694-A40A-CCDEDAA79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566340</xdr:colOff>
      <xdr:row>14</xdr:row>
      <xdr:rowOff>84534</xdr:rowOff>
    </xdr:from>
    <xdr:to>
      <xdr:col>12</xdr:col>
      <xdr:colOff>547290</xdr:colOff>
      <xdr:row>28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E44E0C-FAD4-4B65-804A-713A22347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835735</xdr:colOff>
      <xdr:row>14</xdr:row>
      <xdr:rowOff>86810</xdr:rowOff>
    </xdr:from>
    <xdr:to>
      <xdr:col>20</xdr:col>
      <xdr:colOff>228203</xdr:colOff>
      <xdr:row>29</xdr:row>
      <xdr:rowOff>79375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583E8F-5984-4282-9C80-A2E2BF91E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828779</xdr:colOff>
      <xdr:row>15</xdr:row>
      <xdr:rowOff>34259</xdr:rowOff>
    </xdr:from>
    <xdr:to>
      <xdr:col>16</xdr:col>
      <xdr:colOff>662552</xdr:colOff>
      <xdr:row>29</xdr:row>
      <xdr:rowOff>114556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970F45-EA53-432E-BBB8-B7A64A51C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428625</xdr:colOff>
      <xdr:row>14</xdr:row>
      <xdr:rowOff>142875</xdr:rowOff>
    </xdr:from>
    <xdr:to>
      <xdr:col>7</xdr:col>
      <xdr:colOff>76200</xdr:colOff>
      <xdr:row>29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19C149-6E9E-4D55-A20A-9D4C2E5B5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658557</xdr:colOff>
      <xdr:row>14</xdr:row>
      <xdr:rowOff>180053</xdr:rowOff>
    </xdr:from>
    <xdr:to>
      <xdr:col>11</xdr:col>
      <xdr:colOff>232492</xdr:colOff>
      <xdr:row>29</xdr:row>
      <xdr:rowOff>4301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9F53CF-7F2C-41E4-94AD-EFA6AACF8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18</xdr:row>
      <xdr:rowOff>123825</xdr:rowOff>
    </xdr:from>
    <xdr:to>
      <xdr:col>12</xdr:col>
      <xdr:colOff>257174</xdr:colOff>
      <xdr:row>43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832E9A-E86E-4CD0-9E7B-8BA83B244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367922</xdr:colOff>
      <xdr:row>29</xdr:row>
      <xdr:rowOff>92495</xdr:rowOff>
    </xdr:from>
    <xdr:to>
      <xdr:col>31</xdr:col>
      <xdr:colOff>326572</xdr:colOff>
      <xdr:row>54</xdr:row>
      <xdr:rowOff>68036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E75A95-66D0-46E8-B9D7-8C826193D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163286</xdr:colOff>
      <xdr:row>0</xdr:row>
      <xdr:rowOff>0</xdr:rowOff>
    </xdr:from>
    <xdr:to>
      <xdr:col>30</xdr:col>
      <xdr:colOff>476250</xdr:colOff>
      <xdr:row>27</xdr:row>
      <xdr:rowOff>122464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F7112A-87E6-4F5B-B07F-E294435C6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33</xdr:row>
      <xdr:rowOff>171450</xdr:rowOff>
    </xdr:from>
    <xdr:to>
      <xdr:col>3</xdr:col>
      <xdr:colOff>2105025</xdr:colOff>
      <xdr:row>48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1BFE3D-9BB7-492D-AF63-0C56CEE7A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12212</xdr:colOff>
      <xdr:row>33</xdr:row>
      <xdr:rowOff>48846</xdr:rowOff>
    </xdr:from>
    <xdr:to>
      <xdr:col>17</xdr:col>
      <xdr:colOff>454270</xdr:colOff>
      <xdr:row>50</xdr:row>
      <xdr:rowOff>170960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415FC1-37B7-4868-AD8A-B0744A060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7</xdr:row>
      <xdr:rowOff>19050</xdr:rowOff>
    </xdr:from>
    <xdr:to>
      <xdr:col>11</xdr:col>
      <xdr:colOff>123825</xdr:colOff>
      <xdr:row>21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5C1186-4D91-4EDE-ABAD-1672F2E02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543485</xdr:colOff>
      <xdr:row>24</xdr:row>
      <xdr:rowOff>10459</xdr:rowOff>
    </xdr:from>
    <xdr:to>
      <xdr:col>7</xdr:col>
      <xdr:colOff>91514</xdr:colOff>
      <xdr:row>38</xdr:row>
      <xdr:rowOff>138953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08B4D1-FE03-4337-82C9-A2B98D070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40171</xdr:colOff>
      <xdr:row>9</xdr:row>
      <xdr:rowOff>137144</xdr:rowOff>
    </xdr:from>
    <xdr:to>
      <xdr:col>16</xdr:col>
      <xdr:colOff>106293</xdr:colOff>
      <xdr:row>30</xdr:row>
      <xdr:rowOff>84757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7791DA-44CC-4E81-8C90-7FBFBD87F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157371</xdr:colOff>
      <xdr:row>32</xdr:row>
      <xdr:rowOff>119269</xdr:rowOff>
    </xdr:from>
    <xdr:to>
      <xdr:col>14</xdr:col>
      <xdr:colOff>477632</xdr:colOff>
      <xdr:row>46</xdr:row>
      <xdr:rowOff>156817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B9F98B-B95C-4DE7-86DA-AB941CAE9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2190749</xdr:colOff>
      <xdr:row>14</xdr:row>
      <xdr:rowOff>80962</xdr:rowOff>
    </xdr:from>
    <xdr:to>
      <xdr:col>3</xdr:col>
      <xdr:colOff>2038349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5721A5-A063-446F-8B30-57DBCAAAB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119062</xdr:colOff>
      <xdr:row>13</xdr:row>
      <xdr:rowOff>157162</xdr:rowOff>
    </xdr:from>
    <xdr:to>
      <xdr:col>12</xdr:col>
      <xdr:colOff>423862</xdr:colOff>
      <xdr:row>28</xdr:row>
      <xdr:rowOff>42862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F726AE-9C0D-41A1-8726-F974E119C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966050</xdr:colOff>
      <xdr:row>20</xdr:row>
      <xdr:rowOff>146765</xdr:rowOff>
    </xdr:from>
    <xdr:to>
      <xdr:col>9</xdr:col>
      <xdr:colOff>469542</xdr:colOff>
      <xdr:row>58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564BFC-B1A8-435D-98FA-4034269EA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564791</xdr:colOff>
      <xdr:row>19</xdr:row>
      <xdr:rowOff>157765</xdr:rowOff>
    </xdr:from>
    <xdr:to>
      <xdr:col>17</xdr:col>
      <xdr:colOff>482957</xdr:colOff>
      <xdr:row>43</xdr:row>
      <xdr:rowOff>134154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638D82-F316-4040-8928-848842A45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85725</xdr:rowOff>
    </xdr:from>
    <xdr:to>
      <xdr:col>6</xdr:col>
      <xdr:colOff>457200</xdr:colOff>
      <xdr:row>28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FE782-20FA-47C3-9051-0C7624023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466410</xdr:colOff>
      <xdr:row>14</xdr:row>
      <xdr:rowOff>134473</xdr:rowOff>
    </xdr:from>
    <xdr:to>
      <xdr:col>13</xdr:col>
      <xdr:colOff>246938</xdr:colOff>
      <xdr:row>29</xdr:row>
      <xdr:rowOff>20173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812E7D-498F-4BC8-84BC-99AFE9D23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263337</xdr:colOff>
      <xdr:row>15</xdr:row>
      <xdr:rowOff>1120</xdr:rowOff>
    </xdr:from>
    <xdr:to>
      <xdr:col>19</xdr:col>
      <xdr:colOff>565896</xdr:colOff>
      <xdr:row>29</xdr:row>
      <xdr:rowOff>77320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103CDD-7A2E-48C4-93C7-2EF9E2CFC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ambridgeSoft\ChemOffice2014\ChemDraw%20for%20Excel\ChemDrawExcel14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hemDrawExcel14"/>
    </sheetNames>
    <definedNames>
      <definedName name="Execute &quot;1003&quot;, 0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7C80"/>
    <pageSetUpPr fitToPage="1"/>
  </sheetPr>
  <dimension ref="A1:H18"/>
  <sheetViews>
    <sheetView topLeftCell="A14" workbookViewId="0">
      <selection activeCell="H15" sqref="H15"/>
    </sheetView>
  </sheetViews>
  <sheetFormatPr baseColWidth="10" defaultColWidth="9.140625" defaultRowHeight="15" x14ac:dyDescent="0.25"/>
  <cols>
    <col min="1" max="1" width="17.7109375" customWidth="1"/>
    <col min="2" max="2" width="14.42578125" customWidth="1"/>
    <col min="3" max="3" width="40.42578125" customWidth="1"/>
    <col min="5" max="6" width="20.7109375" customWidth="1"/>
    <col min="7" max="7" width="13.5703125" customWidth="1"/>
    <col min="8" max="8" width="27.5703125" customWidth="1"/>
    <col min="9" max="9" width="15.42578125" customWidth="1"/>
  </cols>
  <sheetData>
    <row r="1" spans="1:8" ht="15.75" thickBot="1" x14ac:dyDescent="0.3">
      <c r="A1" s="35" t="s">
        <v>123</v>
      </c>
      <c r="B1" t="s">
        <v>120</v>
      </c>
      <c r="C1" t="s">
        <v>121</v>
      </c>
      <c r="D1" t="s">
        <v>122</v>
      </c>
      <c r="E1" t="s">
        <v>124</v>
      </c>
      <c r="F1" t="s">
        <v>125</v>
      </c>
      <c r="G1" t="s">
        <v>126</v>
      </c>
      <c r="H1" t="s">
        <v>167</v>
      </c>
    </row>
    <row r="2" spans="1:8" ht="163.35" customHeight="1" thickBot="1" x14ac:dyDescent="0.3">
      <c r="A2" s="35" t="s">
        <v>128</v>
      </c>
      <c r="B2" t="s">
        <v>30</v>
      </c>
      <c r="C2" t="s">
        <v>127</v>
      </c>
      <c r="D2">
        <v>254.2604032015</v>
      </c>
      <c r="E2">
        <f xml:space="preserve"> (0.152/152.12)*254</f>
        <v>0.25379963186957666</v>
      </c>
      <c r="F2">
        <f>9.75-9.6</f>
        <v>0.15000000000000036</v>
      </c>
      <c r="G2">
        <f>(F2/E2)*100</f>
        <v>59.10174057190234</v>
      </c>
      <c r="H2" s="39" t="s">
        <v>175</v>
      </c>
    </row>
    <row r="3" spans="1:8" ht="163.35" customHeight="1" thickTop="1" thickBot="1" x14ac:dyDescent="0.3">
      <c r="A3" s="35" t="s">
        <v>129</v>
      </c>
      <c r="B3" t="s">
        <v>31</v>
      </c>
      <c r="C3" t="s">
        <v>127</v>
      </c>
      <c r="D3">
        <v>254.2604032015</v>
      </c>
      <c r="E3">
        <f xml:space="preserve"> (0.152/152.12)*254</f>
        <v>0.25379963186957666</v>
      </c>
      <c r="F3">
        <f>9.82-9.72</f>
        <v>9.9999999999999645E-2</v>
      </c>
      <c r="G3">
        <f t="shared" ref="G3:G15" si="0">(F3/E3)*100</f>
        <v>39.401160381267992</v>
      </c>
      <c r="H3" s="40" t="s">
        <v>168</v>
      </c>
    </row>
    <row r="4" spans="1:8" ht="169.9" customHeight="1" thickBot="1" x14ac:dyDescent="0.3">
      <c r="A4" s="35" t="s">
        <v>131</v>
      </c>
      <c r="B4" t="s">
        <v>12</v>
      </c>
      <c r="C4" t="s">
        <v>130</v>
      </c>
      <c r="D4">
        <v>270.71200000149997</v>
      </c>
      <c r="E4">
        <f>(0.169/168.58)*D4</f>
        <v>0.27138645153786622</v>
      </c>
      <c r="F4">
        <f>46.69-46.49</f>
        <v>0.19999999999999574</v>
      </c>
      <c r="G4">
        <f t="shared" si="0"/>
        <v>73.69564650949053</v>
      </c>
      <c r="H4" s="40" t="s">
        <v>169</v>
      </c>
    </row>
    <row r="5" spans="1:8" ht="163.35" customHeight="1" x14ac:dyDescent="0.25">
      <c r="A5" s="35" t="s">
        <v>132</v>
      </c>
      <c r="B5" t="s">
        <v>14</v>
      </c>
      <c r="C5" t="s">
        <v>130</v>
      </c>
      <c r="D5">
        <v>270.71200000149997</v>
      </c>
      <c r="E5">
        <f>(0.173/168.58)*D5</f>
        <v>0.27780979950325951</v>
      </c>
      <c r="F5">
        <f>9.93-9.73</f>
        <v>0.19999999999999929</v>
      </c>
      <c r="G5">
        <f t="shared" si="0"/>
        <v>71.991700925457351</v>
      </c>
      <c r="H5" s="41" t="s">
        <v>176</v>
      </c>
    </row>
    <row r="6" spans="1:8" ht="163.35" customHeight="1" x14ac:dyDescent="0.25">
      <c r="A6" s="35" t="s">
        <v>133</v>
      </c>
      <c r="B6" t="s">
        <v>16</v>
      </c>
      <c r="C6" t="s">
        <v>130</v>
      </c>
      <c r="D6">
        <v>270.71200000149997</v>
      </c>
      <c r="E6">
        <f>(0.169/168.58)*D6</f>
        <v>0.27138645153786622</v>
      </c>
      <c r="F6">
        <f>9.89-9.7</f>
        <v>0.19000000000000128</v>
      </c>
      <c r="G6">
        <f t="shared" si="0"/>
        <v>70.010864184017976</v>
      </c>
      <c r="H6" s="41" t="s">
        <v>177</v>
      </c>
    </row>
    <row r="7" spans="1:8" ht="163.35" customHeight="1" x14ac:dyDescent="0.25">
      <c r="A7" s="35" t="s">
        <v>134</v>
      </c>
      <c r="B7" t="s">
        <v>18</v>
      </c>
      <c r="C7" t="s">
        <v>130</v>
      </c>
      <c r="D7">
        <v>270.71200000149997</v>
      </c>
      <c r="E7">
        <f>(0.175/168.58)*D7</f>
        <v>0.28102147348595619</v>
      </c>
      <c r="F7">
        <f>9.77-9.63</f>
        <v>0.13999999999999879</v>
      </c>
      <c r="G7">
        <f t="shared" si="0"/>
        <v>49.818257040416228</v>
      </c>
      <c r="H7" s="21" t="s">
        <v>178</v>
      </c>
    </row>
    <row r="8" spans="1:8" ht="163.35" customHeight="1" x14ac:dyDescent="0.25">
      <c r="A8" s="35" t="s">
        <v>136</v>
      </c>
      <c r="B8" t="s">
        <v>20</v>
      </c>
      <c r="C8" t="s">
        <v>135</v>
      </c>
      <c r="D8">
        <v>315.16600000149992</v>
      </c>
      <c r="E8">
        <f>(0.24/213.03)*D8</f>
        <v>0.35506661033826209</v>
      </c>
      <c r="F8">
        <f>9.77-9.62</f>
        <v>0.15000000000000036</v>
      </c>
      <c r="G8">
        <f t="shared" si="0"/>
        <v>42.245594384980194</v>
      </c>
      <c r="H8" s="41" t="s">
        <v>179</v>
      </c>
    </row>
    <row r="9" spans="1:8" ht="163.35" customHeight="1" x14ac:dyDescent="0.25">
      <c r="A9" s="35" t="s">
        <v>137</v>
      </c>
      <c r="B9" t="s">
        <v>21</v>
      </c>
      <c r="C9" t="s">
        <v>135</v>
      </c>
      <c r="D9">
        <v>315.16600000149992</v>
      </c>
      <c r="E9">
        <f>(0.213/213.03)*D9</f>
        <v>0.31512161667520766</v>
      </c>
      <c r="F9">
        <f>9.99-9.73</f>
        <v>0.25999999999999979</v>
      </c>
      <c r="G9">
        <f t="shared" si="0"/>
        <v>82.507827531228656</v>
      </c>
      <c r="H9" s="41" t="s">
        <v>180</v>
      </c>
    </row>
    <row r="10" spans="1:8" ht="163.35" customHeight="1" x14ac:dyDescent="0.25">
      <c r="A10" s="35" t="s">
        <v>138</v>
      </c>
      <c r="B10" t="s">
        <v>29</v>
      </c>
      <c r="C10" t="s">
        <v>135</v>
      </c>
      <c r="D10">
        <v>315.16600000149992</v>
      </c>
      <c r="E10">
        <f>(0.23/213.03)*D10</f>
        <v>0.34027216824083456</v>
      </c>
      <c r="F10">
        <f>43.07-42.89</f>
        <v>0.17999999999999972</v>
      </c>
      <c r="G10">
        <f t="shared" si="0"/>
        <v>52.898831229888025</v>
      </c>
      <c r="H10" s="41" t="s">
        <v>181</v>
      </c>
    </row>
    <row r="11" spans="1:8" ht="163.35" customHeight="1" x14ac:dyDescent="0.25">
      <c r="A11" s="35" t="s">
        <v>140</v>
      </c>
      <c r="B11" t="s">
        <v>33</v>
      </c>
      <c r="C11" t="s">
        <v>139</v>
      </c>
      <c r="D11">
        <v>250.29700000164996</v>
      </c>
      <c r="E11">
        <f>(0.148/148.03)*D11</f>
        <v>0.25024627440548664</v>
      </c>
      <c r="F11">
        <f>9.84-9.7</f>
        <v>0.14000000000000057</v>
      </c>
      <c r="G11">
        <f t="shared" si="0"/>
        <v>55.944888823060566</v>
      </c>
      <c r="H11" s="21" t="s">
        <v>182</v>
      </c>
    </row>
    <row r="12" spans="1:8" ht="163.35" customHeight="1" x14ac:dyDescent="0.25">
      <c r="A12" s="35" t="s">
        <v>143</v>
      </c>
      <c r="B12" t="s">
        <v>141</v>
      </c>
      <c r="C12" t="s">
        <v>142</v>
      </c>
      <c r="D12">
        <v>264.32400000179996</v>
      </c>
      <c r="E12">
        <f>(0.168/162.03)*D12</f>
        <v>0.27406302536753929</v>
      </c>
      <c r="F12">
        <f>9.83-9.72</f>
        <v>0.10999999999999943</v>
      </c>
      <c r="G12">
        <f t="shared" si="0"/>
        <v>40.136753161971079</v>
      </c>
      <c r="H12" s="41" t="s">
        <v>183</v>
      </c>
    </row>
    <row r="13" spans="1:8" ht="163.35" customHeight="1" x14ac:dyDescent="0.25">
      <c r="A13" s="35" t="s">
        <v>144</v>
      </c>
      <c r="B13" t="s">
        <v>37</v>
      </c>
      <c r="C13" t="s">
        <v>139</v>
      </c>
      <c r="D13">
        <v>250.29700000164996</v>
      </c>
      <c r="E13">
        <f>(0.148/148.03)*D13</f>
        <v>0.25024627440548664</v>
      </c>
      <c r="F13">
        <f>9.76-9.63</f>
        <v>0.12999999999999901</v>
      </c>
      <c r="G13">
        <f t="shared" si="0"/>
        <v>51.948825335698487</v>
      </c>
      <c r="H13" s="21" t="s">
        <v>184</v>
      </c>
    </row>
    <row r="14" spans="1:8" ht="163.35" customHeight="1" x14ac:dyDescent="0.25">
      <c r="A14" s="35" t="s">
        <v>146</v>
      </c>
      <c r="B14" t="s">
        <v>47</v>
      </c>
      <c r="C14" t="s">
        <v>145</v>
      </c>
      <c r="D14">
        <v>252.26900000154998</v>
      </c>
      <c r="E14">
        <f>(0.15/150.16)*D14</f>
        <v>0.25200019978844229</v>
      </c>
      <c r="F14">
        <f>9.72-9.67</f>
        <v>5.0000000000000711E-2</v>
      </c>
      <c r="G14">
        <f t="shared" si="0"/>
        <v>19.841254110900074</v>
      </c>
      <c r="H14" s="41" t="s">
        <v>185</v>
      </c>
    </row>
    <row r="15" spans="1:8" ht="169.9" customHeight="1" x14ac:dyDescent="0.25">
      <c r="A15" s="35" t="s">
        <v>148</v>
      </c>
      <c r="B15" t="s">
        <v>48</v>
      </c>
      <c r="C15" t="s">
        <v>147</v>
      </c>
      <c r="D15">
        <v>266.29600000169995</v>
      </c>
      <c r="E15">
        <f>(0.167/164.16)*D15</f>
        <v>0.27090297271128105</v>
      </c>
      <c r="F15" s="38">
        <f>0.03</f>
        <v>0.03</v>
      </c>
      <c r="G15" s="38">
        <f t="shared" si="0"/>
        <v>11.074075599743585</v>
      </c>
      <c r="H15" s="21" t="s">
        <v>188</v>
      </c>
    </row>
    <row r="16" spans="1:8" ht="163.35" customHeight="1" x14ac:dyDescent="0.25">
      <c r="A16" s="35" t="s">
        <v>149</v>
      </c>
      <c r="B16" t="s">
        <v>46</v>
      </c>
      <c r="C16" t="s">
        <v>147</v>
      </c>
      <c r="D16">
        <v>266.29600000169995</v>
      </c>
      <c r="E16">
        <f>(0.165/164.16)*D16</f>
        <v>0.26765862573270283</v>
      </c>
      <c r="F16">
        <f>9.71-9.66</f>
        <v>5.0000000000000711E-2</v>
      </c>
      <c r="G16">
        <f>(F16/E16)*100</f>
        <v>18.680511365224294</v>
      </c>
      <c r="H16" s="21" t="s">
        <v>187</v>
      </c>
    </row>
    <row r="17" spans="1:8" x14ac:dyDescent="0.25">
      <c r="A17" s="35" t="s">
        <v>150</v>
      </c>
      <c r="B17" t="s">
        <v>45</v>
      </c>
      <c r="D17">
        <v>252.26900000000001</v>
      </c>
      <c r="E17">
        <f>(0.154/150.16)*D17</f>
        <v>0.25872020511454447</v>
      </c>
      <c r="F17" s="38">
        <f>9.87-9.83</f>
        <v>3.9999999999999147E-2</v>
      </c>
      <c r="G17">
        <f>(F17/E17)*100</f>
        <v>15.460717489107489</v>
      </c>
      <c r="H17" s="21" t="s">
        <v>186</v>
      </c>
    </row>
    <row r="18" spans="1:8" x14ac:dyDescent="0.25">
      <c r="B18" t="s">
        <v>161</v>
      </c>
      <c r="D18">
        <v>236.27</v>
      </c>
      <c r="E18">
        <f>(0.154/150.16)*D18</f>
        <v>0.24231206712839637</v>
      </c>
      <c r="F18">
        <f>9.93-9.78</f>
        <v>0.15000000000000036</v>
      </c>
      <c r="G18">
        <f>(F18/E18)*100</f>
        <v>61.903644245879974</v>
      </c>
      <c r="H18" s="21" t="s">
        <v>189</v>
      </c>
    </row>
  </sheetData>
  <pageMargins left="0.7" right="0.7" top="0.75" bottom="0.75" header="0.3" footer="0.3"/>
  <pageSetup scale="85" fitToHeight="0" orientation="portrait" horizontalDpi="0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8"/>
  <sheetViews>
    <sheetView workbookViewId="0">
      <selection activeCell="B16" sqref="B16"/>
    </sheetView>
  </sheetViews>
  <sheetFormatPr baseColWidth="10" defaultColWidth="9.140625" defaultRowHeight="15" x14ac:dyDescent="0.25"/>
  <cols>
    <col min="2" max="2" width="14.42578125" customWidth="1"/>
    <col min="3" max="3" width="22.28515625" customWidth="1"/>
    <col min="4" max="4" width="16.140625" customWidth="1"/>
  </cols>
  <sheetData>
    <row r="1" spans="1:5" x14ac:dyDescent="0.25">
      <c r="A1" s="29" t="s">
        <v>97</v>
      </c>
      <c r="B1" s="28" t="s">
        <v>98</v>
      </c>
      <c r="C1" s="28" t="s">
        <v>99</v>
      </c>
      <c r="D1" s="28" t="s">
        <v>100</v>
      </c>
      <c r="E1" s="30" t="s">
        <v>107</v>
      </c>
    </row>
    <row r="2" spans="1:5" x14ac:dyDescent="0.25">
      <c r="A2" s="29" t="s">
        <v>30</v>
      </c>
      <c r="B2">
        <v>17188</v>
      </c>
      <c r="C2" t="s">
        <v>101</v>
      </c>
      <c r="D2">
        <v>1</v>
      </c>
      <c r="E2">
        <v>394</v>
      </c>
    </row>
    <row r="3" spans="1:5" x14ac:dyDescent="0.25">
      <c r="A3" s="29" t="s">
        <v>31</v>
      </c>
      <c r="B3">
        <v>24252</v>
      </c>
      <c r="C3" t="s">
        <v>102</v>
      </c>
      <c r="D3">
        <v>0.99990000000000001</v>
      </c>
      <c r="E3">
        <v>370</v>
      </c>
    </row>
    <row r="4" spans="1:5" x14ac:dyDescent="0.25">
      <c r="A4" s="29" t="s">
        <v>12</v>
      </c>
      <c r="B4">
        <v>17129</v>
      </c>
      <c r="C4" t="s">
        <v>103</v>
      </c>
      <c r="D4">
        <v>0.99990000000000001</v>
      </c>
      <c r="E4">
        <v>390</v>
      </c>
    </row>
    <row r="5" spans="1:5" x14ac:dyDescent="0.25">
      <c r="A5" s="29" t="s">
        <v>14</v>
      </c>
      <c r="B5">
        <v>16551</v>
      </c>
      <c r="C5" t="s">
        <v>104</v>
      </c>
      <c r="D5">
        <v>0.99990000000000001</v>
      </c>
      <c r="E5">
        <v>394</v>
      </c>
    </row>
    <row r="6" spans="1:5" x14ac:dyDescent="0.25">
      <c r="A6" s="29" t="s">
        <v>16</v>
      </c>
      <c r="B6">
        <v>23187</v>
      </c>
      <c r="C6" t="s">
        <v>105</v>
      </c>
      <c r="D6">
        <v>0.99990000000000001</v>
      </c>
      <c r="E6">
        <v>378</v>
      </c>
    </row>
    <row r="7" spans="1:5" x14ac:dyDescent="0.25">
      <c r="A7" s="29" t="s">
        <v>18</v>
      </c>
      <c r="B7">
        <v>17247</v>
      </c>
      <c r="C7" t="s">
        <v>106</v>
      </c>
      <c r="D7">
        <v>1</v>
      </c>
      <c r="E7">
        <v>386</v>
      </c>
    </row>
    <row r="8" spans="1:5" x14ac:dyDescent="0.25">
      <c r="A8" s="29" t="s">
        <v>20</v>
      </c>
      <c r="B8">
        <v>15112</v>
      </c>
      <c r="C8" t="s">
        <v>108</v>
      </c>
      <c r="D8">
        <v>0.99990000000000001</v>
      </c>
      <c r="E8">
        <v>394</v>
      </c>
    </row>
    <row r="9" spans="1:5" x14ac:dyDescent="0.25">
      <c r="A9" s="29" t="s">
        <v>21</v>
      </c>
      <c r="B9">
        <v>22435</v>
      </c>
      <c r="C9" t="s">
        <v>109</v>
      </c>
      <c r="D9">
        <v>0.99990000000000001</v>
      </c>
      <c r="E9">
        <v>378</v>
      </c>
    </row>
    <row r="10" spans="1:5" x14ac:dyDescent="0.25">
      <c r="A10" s="29" t="s">
        <v>29</v>
      </c>
      <c r="B10">
        <v>22250</v>
      </c>
      <c r="C10" t="s">
        <v>110</v>
      </c>
      <c r="D10">
        <v>0.99990000000000001</v>
      </c>
      <c r="E10">
        <v>390</v>
      </c>
    </row>
    <row r="11" spans="1:5" x14ac:dyDescent="0.25">
      <c r="A11" s="29" t="s">
        <v>33</v>
      </c>
      <c r="B11">
        <v>15470</v>
      </c>
      <c r="C11" t="s">
        <v>111</v>
      </c>
      <c r="D11">
        <v>0.99990000000000001</v>
      </c>
      <c r="E11">
        <v>390</v>
      </c>
    </row>
    <row r="12" spans="1:5" x14ac:dyDescent="0.25">
      <c r="A12" s="29" t="s">
        <v>35</v>
      </c>
      <c r="B12">
        <v>19522</v>
      </c>
      <c r="C12" t="s">
        <v>112</v>
      </c>
      <c r="D12">
        <v>0.99990000000000001</v>
      </c>
      <c r="E12">
        <v>382</v>
      </c>
    </row>
    <row r="13" spans="1:5" x14ac:dyDescent="0.25">
      <c r="A13" s="29" t="s">
        <v>37</v>
      </c>
      <c r="B13">
        <v>18380</v>
      </c>
      <c r="C13" t="s">
        <v>113</v>
      </c>
      <c r="D13">
        <v>0.99990000000000001</v>
      </c>
      <c r="E13">
        <v>386</v>
      </c>
    </row>
    <row r="14" spans="1:5" x14ac:dyDescent="0.25">
      <c r="A14" s="29" t="s">
        <v>45</v>
      </c>
      <c r="B14">
        <v>22664</v>
      </c>
      <c r="C14" t="s">
        <v>114</v>
      </c>
      <c r="D14">
        <v>0.99990000000000001</v>
      </c>
      <c r="E14">
        <v>390</v>
      </c>
    </row>
    <row r="15" spans="1:5" x14ac:dyDescent="0.25">
      <c r="A15" s="29" t="s">
        <v>47</v>
      </c>
      <c r="B15">
        <v>33050</v>
      </c>
      <c r="C15" t="s">
        <v>117</v>
      </c>
      <c r="D15">
        <v>1</v>
      </c>
      <c r="E15">
        <v>338</v>
      </c>
    </row>
    <row r="16" spans="1:5" x14ac:dyDescent="0.25">
      <c r="A16" s="29" t="s">
        <v>48</v>
      </c>
      <c r="B16">
        <v>30445</v>
      </c>
      <c r="C16" t="s">
        <v>118</v>
      </c>
      <c r="D16">
        <v>0.99990000000000001</v>
      </c>
      <c r="E16">
        <v>338</v>
      </c>
    </row>
    <row r="17" spans="1:5" x14ac:dyDescent="0.25">
      <c r="A17" s="29" t="s">
        <v>46</v>
      </c>
      <c r="B17" t="s">
        <v>119</v>
      </c>
      <c r="E17">
        <v>336</v>
      </c>
    </row>
    <row r="18" spans="1:5" x14ac:dyDescent="0.25">
      <c r="A18" s="29" t="s">
        <v>161</v>
      </c>
      <c r="B18">
        <v>20208</v>
      </c>
      <c r="C18" t="s">
        <v>166</v>
      </c>
      <c r="D18">
        <v>1</v>
      </c>
      <c r="E18">
        <v>382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4"/>
  <sheetViews>
    <sheetView zoomScale="85" zoomScaleNormal="85" workbookViewId="0">
      <selection activeCell="Q8" sqref="Q8"/>
    </sheetView>
  </sheetViews>
  <sheetFormatPr baseColWidth="10" defaultColWidth="9.140625" defaultRowHeight="15" x14ac:dyDescent="0.25"/>
  <cols>
    <col min="1" max="1" width="13.140625" customWidth="1"/>
    <col min="4" max="4" width="16.28515625" customWidth="1"/>
    <col min="8" max="8" width="17.140625" customWidth="1"/>
    <col min="17" max="17" width="18.5703125" customWidth="1"/>
  </cols>
  <sheetData>
    <row r="1" spans="1:18" x14ac:dyDescent="0.25">
      <c r="A1" t="s">
        <v>68</v>
      </c>
      <c r="B1">
        <v>254.2604</v>
      </c>
      <c r="D1" s="19" t="s">
        <v>30</v>
      </c>
      <c r="H1" s="20" t="s">
        <v>31</v>
      </c>
      <c r="N1" t="s">
        <v>164</v>
      </c>
      <c r="O1">
        <v>236.26</v>
      </c>
      <c r="Q1" s="20" t="s">
        <v>165</v>
      </c>
    </row>
    <row r="2" spans="1:18" x14ac:dyDescent="0.25">
      <c r="D2" t="s">
        <v>69</v>
      </c>
      <c r="E2">
        <v>3.1</v>
      </c>
      <c r="H2" t="s">
        <v>69</v>
      </c>
      <c r="I2">
        <v>3.4</v>
      </c>
      <c r="Q2" t="s">
        <v>69</v>
      </c>
      <c r="R2">
        <v>3.1</v>
      </c>
    </row>
    <row r="3" spans="1:18" x14ac:dyDescent="0.25">
      <c r="D3" t="s">
        <v>70</v>
      </c>
      <c r="E3">
        <f>(E2/1000)/B1</f>
        <v>1.2192224978801259E-5</v>
      </c>
      <c r="H3" t="s">
        <v>70</v>
      </c>
      <c r="I3">
        <f>(I2/1000)/B1</f>
        <v>1.3372117718685252E-5</v>
      </c>
      <c r="Q3" t="s">
        <v>70</v>
      </c>
      <c r="R3">
        <f>(R2/1000)/O1</f>
        <v>1.312113772961991E-5</v>
      </c>
    </row>
    <row r="4" spans="1:18" ht="54" customHeight="1" x14ac:dyDescent="0.25">
      <c r="D4" s="21" t="s">
        <v>71</v>
      </c>
      <c r="E4">
        <f>(E3/10)*1000</f>
        <v>1.2192224978801261E-3</v>
      </c>
      <c r="H4" s="21" t="s">
        <v>71</v>
      </c>
      <c r="I4">
        <f>(I3/10)*1000</f>
        <v>1.3372117718685253E-3</v>
      </c>
      <c r="Q4" s="21" t="s">
        <v>71</v>
      </c>
      <c r="R4">
        <f>(R3/10)*1000</f>
        <v>1.312113772961991E-3</v>
      </c>
    </row>
    <row r="5" spans="1:18" ht="36" customHeight="1" x14ac:dyDescent="0.25">
      <c r="D5" s="21" t="s">
        <v>72</v>
      </c>
      <c r="E5">
        <f>E4/12</f>
        <v>1.0160187482334384E-4</v>
      </c>
      <c r="H5" s="21" t="s">
        <v>72</v>
      </c>
      <c r="I5">
        <f>I4/12</f>
        <v>1.114343143223771E-4</v>
      </c>
      <c r="Q5" s="21" t="s">
        <v>72</v>
      </c>
      <c r="R5">
        <f>R4/12</f>
        <v>1.0934281441349926E-4</v>
      </c>
    </row>
    <row r="6" spans="1:18" ht="45" x14ac:dyDescent="0.25">
      <c r="D6" s="22" t="s">
        <v>73</v>
      </c>
      <c r="E6" s="23">
        <f>E5*1000000</f>
        <v>101.60187482334385</v>
      </c>
      <c r="H6" s="22" t="s">
        <v>73</v>
      </c>
      <c r="I6" s="23">
        <f>I5*1000000</f>
        <v>111.43431432237711</v>
      </c>
      <c r="Q6" s="22" t="s">
        <v>73</v>
      </c>
      <c r="R6" s="23">
        <f>R5*1000000</f>
        <v>109.34281441349926</v>
      </c>
    </row>
    <row r="8" spans="1:18" x14ac:dyDescent="0.25">
      <c r="D8" s="24" t="s">
        <v>203</v>
      </c>
      <c r="H8" s="24" t="s">
        <v>203</v>
      </c>
      <c r="Q8" s="24" t="s">
        <v>203</v>
      </c>
    </row>
    <row r="9" spans="1:18" x14ac:dyDescent="0.25">
      <c r="D9" t="s">
        <v>74</v>
      </c>
      <c r="E9" t="s">
        <v>75</v>
      </c>
      <c r="H9" t="s">
        <v>76</v>
      </c>
      <c r="I9" t="s">
        <v>77</v>
      </c>
      <c r="Q9" t="s">
        <v>74</v>
      </c>
      <c r="R9" t="s">
        <v>89</v>
      </c>
    </row>
    <row r="10" spans="1:18" x14ac:dyDescent="0.25">
      <c r="D10" s="3">
        <f>D11/2</f>
        <v>2.1167057254863298E-6</v>
      </c>
      <c r="E10">
        <v>2.7300000000000001E-2</v>
      </c>
      <c r="H10" s="3">
        <f>H11/2</f>
        <v>2.3215482150495229E-6</v>
      </c>
      <c r="I10">
        <v>5.5800000000000002E-2</v>
      </c>
      <c r="L10" s="3"/>
      <c r="Q10" s="3">
        <f>Q11/2</f>
        <v>2.2779753002812346E-6</v>
      </c>
      <c r="R10">
        <v>4.9099999999999998E-2</v>
      </c>
    </row>
    <row r="11" spans="1:18" x14ac:dyDescent="0.25">
      <c r="D11" s="3">
        <f>D12/2</f>
        <v>4.2334114509726596E-6</v>
      </c>
      <c r="E11">
        <v>6.25E-2</v>
      </c>
      <c r="H11" s="3">
        <f>H12/2</f>
        <v>4.6430964300990457E-6</v>
      </c>
      <c r="I11">
        <v>0.1119</v>
      </c>
      <c r="L11" s="3"/>
      <c r="Q11" s="3">
        <f>Q12/2</f>
        <v>4.5559506005624693E-6</v>
      </c>
      <c r="R11">
        <v>9.8599999999999993E-2</v>
      </c>
    </row>
    <row r="12" spans="1:18" x14ac:dyDescent="0.25">
      <c r="D12" s="3">
        <f>D13/2</f>
        <v>8.4668229019453192E-6</v>
      </c>
      <c r="E12">
        <v>0.13639999999999999</v>
      </c>
      <c r="H12" s="3">
        <f>H13/2</f>
        <v>9.2861928601980914E-6</v>
      </c>
      <c r="I12">
        <v>0.2155</v>
      </c>
      <c r="L12" s="3"/>
      <c r="Q12" s="3">
        <f>Q13/2</f>
        <v>9.1119012011249386E-6</v>
      </c>
      <c r="R12">
        <v>0.19170000000000001</v>
      </c>
    </row>
    <row r="13" spans="1:18" x14ac:dyDescent="0.25">
      <c r="D13" s="3">
        <f>D14/2</f>
        <v>1.6933645803890638E-5</v>
      </c>
      <c r="E13">
        <v>0.2843</v>
      </c>
      <c r="H13" s="3">
        <f>H14/2</f>
        <v>1.8572385720396183E-5</v>
      </c>
      <c r="I13">
        <v>0.44700000000000001</v>
      </c>
      <c r="L13" s="3"/>
      <c r="Q13" s="3">
        <f>Q14/2</f>
        <v>1.8223802402249877E-5</v>
      </c>
      <c r="R13">
        <v>0.37180000000000002</v>
      </c>
    </row>
    <row r="14" spans="1:18" x14ac:dyDescent="0.25">
      <c r="D14" s="3">
        <f>(E5*5)/15</f>
        <v>3.3867291607781277E-5</v>
      </c>
      <c r="E14">
        <v>0.57210000000000005</v>
      </c>
      <c r="H14" s="3">
        <f>(I5*5)/15</f>
        <v>3.7144771440792366E-5</v>
      </c>
      <c r="I14">
        <v>0.89870000000000005</v>
      </c>
      <c r="L14" s="3"/>
      <c r="Q14" s="3">
        <f>(R5*5)/15</f>
        <v>3.6447604804499754E-5</v>
      </c>
      <c r="R14">
        <v>0.74199999999999999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4"/>
  <sheetViews>
    <sheetView workbookViewId="0">
      <selection activeCell="P8" sqref="P8"/>
    </sheetView>
  </sheetViews>
  <sheetFormatPr baseColWidth="10" defaultColWidth="9.140625" defaultRowHeight="15" x14ac:dyDescent="0.25"/>
  <cols>
    <col min="1" max="1" width="13.28515625" customWidth="1"/>
    <col min="4" max="4" width="16.7109375" customWidth="1"/>
    <col min="5" max="5" width="12" bestFit="1" customWidth="1"/>
    <col min="8" max="8" width="17.140625" customWidth="1"/>
    <col min="9" max="9" width="12" bestFit="1" customWidth="1"/>
    <col min="12" max="12" width="16.85546875" customWidth="1"/>
    <col min="13" max="13" width="12.5703125" customWidth="1"/>
    <col min="16" max="16" width="17.5703125" customWidth="1"/>
    <col min="17" max="17" width="10.140625" customWidth="1"/>
  </cols>
  <sheetData>
    <row r="1" spans="1:17" x14ac:dyDescent="0.25">
      <c r="A1" t="s">
        <v>68</v>
      </c>
      <c r="B1">
        <v>270.71199999999999</v>
      </c>
      <c r="D1" s="19" t="s">
        <v>12</v>
      </c>
      <c r="H1" s="20" t="s">
        <v>14</v>
      </c>
      <c r="L1" s="20" t="s">
        <v>16</v>
      </c>
      <c r="P1" s="20" t="s">
        <v>18</v>
      </c>
    </row>
    <row r="2" spans="1:17" x14ac:dyDescent="0.25">
      <c r="D2" t="s">
        <v>69</v>
      </c>
      <c r="E2">
        <v>3.2</v>
      </c>
      <c r="H2" t="s">
        <v>69</v>
      </c>
      <c r="I2">
        <v>3</v>
      </c>
      <c r="L2" t="s">
        <v>69</v>
      </c>
      <c r="M2">
        <v>3.2</v>
      </c>
      <c r="P2" t="s">
        <v>69</v>
      </c>
      <c r="Q2">
        <v>3.5</v>
      </c>
    </row>
    <row r="3" spans="1:17" x14ac:dyDescent="0.25">
      <c r="D3" t="s">
        <v>70</v>
      </c>
      <c r="E3">
        <f>(E2/1000)/B1</f>
        <v>1.1820680280150124E-5</v>
      </c>
      <c r="H3" t="s">
        <v>70</v>
      </c>
      <c r="I3">
        <f>(I2/1000)/B1</f>
        <v>1.1081887762640741E-5</v>
      </c>
      <c r="L3" t="s">
        <v>70</v>
      </c>
      <c r="M3">
        <f>(M2/1000)/B1</f>
        <v>1.1820680280150124E-5</v>
      </c>
      <c r="P3" t="s">
        <v>70</v>
      </c>
      <c r="Q3">
        <f>(Q2/1000)/B1</f>
        <v>1.2928869056414198E-5</v>
      </c>
    </row>
    <row r="4" spans="1:17" ht="51.75" customHeight="1" x14ac:dyDescent="0.25">
      <c r="D4" s="21" t="s">
        <v>71</v>
      </c>
      <c r="E4">
        <f>(E3/10)*1000</f>
        <v>1.1820680280150123E-3</v>
      </c>
      <c r="H4" s="21" t="s">
        <v>71</v>
      </c>
      <c r="I4">
        <f>(I3/10)*1000</f>
        <v>1.1081887762640743E-3</v>
      </c>
      <c r="L4" s="21" t="s">
        <v>71</v>
      </c>
      <c r="M4">
        <f>(M3/10)*1000</f>
        <v>1.1820680280150123E-3</v>
      </c>
      <c r="P4" s="21" t="s">
        <v>71</v>
      </c>
      <c r="Q4">
        <f>(Q3/10)*1000</f>
        <v>1.2928869056414197E-3</v>
      </c>
    </row>
    <row r="5" spans="1:17" ht="37.5" customHeight="1" x14ac:dyDescent="0.25">
      <c r="D5" s="21" t="s">
        <v>72</v>
      </c>
      <c r="E5">
        <f>E4/12</f>
        <v>9.8505669001251023E-5</v>
      </c>
      <c r="H5" s="21" t="s">
        <v>72</v>
      </c>
      <c r="I5">
        <f>I4/12</f>
        <v>9.2349064688672855E-5</v>
      </c>
      <c r="L5" s="21" t="s">
        <v>72</v>
      </c>
      <c r="M5">
        <f>M4/12</f>
        <v>9.8505669001251023E-5</v>
      </c>
      <c r="P5" s="21" t="s">
        <v>72</v>
      </c>
      <c r="Q5">
        <f>Q4/12</f>
        <v>1.0774057547011832E-4</v>
      </c>
    </row>
    <row r="6" spans="1:17" ht="33.75" customHeight="1" x14ac:dyDescent="0.25">
      <c r="D6" s="22" t="s">
        <v>73</v>
      </c>
      <c r="E6" s="23">
        <f>E5*1000000</f>
        <v>98.505669001251022</v>
      </c>
      <c r="H6" s="22" t="s">
        <v>73</v>
      </c>
      <c r="I6" s="23">
        <f>I5*1000000</f>
        <v>92.349064688672854</v>
      </c>
      <c r="L6" s="22" t="s">
        <v>73</v>
      </c>
      <c r="M6" s="23">
        <f>M5*1000000</f>
        <v>98.505669001251022</v>
      </c>
      <c r="P6" s="22" t="s">
        <v>73</v>
      </c>
      <c r="Q6" s="23">
        <f>Q5*1000000</f>
        <v>107.74057547011832</v>
      </c>
    </row>
    <row r="8" spans="1:17" x14ac:dyDescent="0.25">
      <c r="D8" s="24" t="s">
        <v>203</v>
      </c>
      <c r="H8" s="24" t="s">
        <v>203</v>
      </c>
      <c r="L8" s="24" t="s">
        <v>203</v>
      </c>
      <c r="P8" s="24" t="s">
        <v>203</v>
      </c>
    </row>
    <row r="9" spans="1:17" x14ac:dyDescent="0.25">
      <c r="D9" t="s">
        <v>78</v>
      </c>
      <c r="E9" t="s">
        <v>79</v>
      </c>
      <c r="H9" t="s">
        <v>76</v>
      </c>
      <c r="I9" t="s">
        <v>79</v>
      </c>
      <c r="L9" t="s">
        <v>80</v>
      </c>
      <c r="M9" t="s">
        <v>81</v>
      </c>
      <c r="P9" t="s">
        <v>82</v>
      </c>
      <c r="Q9" t="s">
        <v>83</v>
      </c>
    </row>
    <row r="10" spans="1:17" x14ac:dyDescent="0.25">
      <c r="D10" s="3">
        <f>D11/2</f>
        <v>2.052201437526063E-6</v>
      </c>
      <c r="E10" s="3">
        <v>3.1099999999999999E-2</v>
      </c>
      <c r="H10" s="3">
        <f>H11/2</f>
        <v>1.9239388476806845E-6</v>
      </c>
      <c r="I10" s="3">
        <v>2.3599999999999999E-2</v>
      </c>
      <c r="L10" s="3">
        <f>L11/2</f>
        <v>2.052201437526063E-6</v>
      </c>
      <c r="M10" s="3">
        <v>4.9200000000000001E-2</v>
      </c>
      <c r="P10" s="3">
        <f>P11/2</f>
        <v>2.2445953222941316E-6</v>
      </c>
      <c r="Q10" s="3">
        <v>4.3299999999999998E-2</v>
      </c>
    </row>
    <row r="11" spans="1:17" x14ac:dyDescent="0.25">
      <c r="D11" s="3">
        <f>D12/2</f>
        <v>4.104402875052126E-6</v>
      </c>
      <c r="E11" s="3">
        <v>6.1499999999999999E-2</v>
      </c>
      <c r="H11" s="3">
        <f>H12/2</f>
        <v>3.8478776953613689E-6</v>
      </c>
      <c r="I11" s="3">
        <v>5.4699999999999999E-2</v>
      </c>
      <c r="L11" s="3">
        <f>L12/2</f>
        <v>4.104402875052126E-6</v>
      </c>
      <c r="M11" s="3">
        <v>9.3600000000000003E-2</v>
      </c>
      <c r="P11" s="3">
        <f>P12/2</f>
        <v>4.4891906445882632E-6</v>
      </c>
      <c r="Q11" s="3">
        <v>8.1500000000000003E-2</v>
      </c>
    </row>
    <row r="12" spans="1:17" x14ac:dyDescent="0.25">
      <c r="D12" s="3">
        <f>D13/2</f>
        <v>8.2088057501042519E-6</v>
      </c>
      <c r="E12" s="3">
        <v>0.1356</v>
      </c>
      <c r="H12" s="3">
        <f>H13/2</f>
        <v>7.6957553907227379E-6</v>
      </c>
      <c r="I12" s="3">
        <v>0.1222</v>
      </c>
      <c r="L12" s="3">
        <f>L13/2</f>
        <v>8.2088057501042519E-6</v>
      </c>
      <c r="M12" s="3">
        <v>0.19109999999999999</v>
      </c>
      <c r="P12" s="3">
        <f>P13/2</f>
        <v>8.9783812891765264E-6</v>
      </c>
      <c r="Q12" s="3">
        <v>0.15909999999999999</v>
      </c>
    </row>
    <row r="13" spans="1:17" x14ac:dyDescent="0.25">
      <c r="D13" s="3">
        <f>D14/2</f>
        <v>1.6417611500208504E-5</v>
      </c>
      <c r="E13" s="3">
        <v>0.27129999999999999</v>
      </c>
      <c r="H13" s="3">
        <f>H14/2</f>
        <v>1.5391510781445476E-5</v>
      </c>
      <c r="I13" s="3">
        <v>0.25040000000000001</v>
      </c>
      <c r="L13" s="3">
        <f>L14/2</f>
        <v>1.6417611500208504E-5</v>
      </c>
      <c r="M13" s="3">
        <v>0.37419999999999998</v>
      </c>
      <c r="P13" s="3">
        <f>P14/2</f>
        <v>1.7956762578353053E-5</v>
      </c>
      <c r="Q13" s="3">
        <v>0.31209999999999999</v>
      </c>
    </row>
    <row r="14" spans="1:17" x14ac:dyDescent="0.25">
      <c r="D14" s="3">
        <f>(E5*5)/15</f>
        <v>3.2835223000417008E-5</v>
      </c>
      <c r="E14" s="3">
        <v>0.55720000000000003</v>
      </c>
      <c r="H14" s="3">
        <f>(I5*5)/15</f>
        <v>3.0783021562890952E-5</v>
      </c>
      <c r="I14" s="3">
        <v>0.50090000000000001</v>
      </c>
      <c r="L14" s="3">
        <f>(M5*5)/15</f>
        <v>3.2835223000417008E-5</v>
      </c>
      <c r="M14" s="3">
        <v>0.76290000000000002</v>
      </c>
      <c r="P14" s="3">
        <f>(Q5*5)/15</f>
        <v>3.5913525156706106E-5</v>
      </c>
      <c r="Q14" s="3">
        <v>0.62409999999999999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8"/>
  <sheetViews>
    <sheetView workbookViewId="0">
      <selection activeCell="L8" sqref="L8"/>
    </sheetView>
  </sheetViews>
  <sheetFormatPr baseColWidth="10" defaultColWidth="9.140625" defaultRowHeight="15" x14ac:dyDescent="0.25"/>
  <cols>
    <col min="1" max="1" width="13.5703125" customWidth="1"/>
    <col min="4" max="4" width="17" customWidth="1"/>
    <col min="8" max="8" width="16.5703125" customWidth="1"/>
    <col min="12" max="12" width="16.85546875" customWidth="1"/>
  </cols>
  <sheetData>
    <row r="1" spans="1:13" x14ac:dyDescent="0.25">
      <c r="A1" t="s">
        <v>68</v>
      </c>
      <c r="B1">
        <v>315.166</v>
      </c>
      <c r="D1" s="19" t="s">
        <v>20</v>
      </c>
      <c r="H1" s="20" t="s">
        <v>21</v>
      </c>
      <c r="L1" s="20" t="s">
        <v>29</v>
      </c>
    </row>
    <row r="2" spans="1:13" x14ac:dyDescent="0.25">
      <c r="D2" t="s">
        <v>69</v>
      </c>
      <c r="E2">
        <v>3.3</v>
      </c>
      <c r="H2" t="s">
        <v>69</v>
      </c>
      <c r="I2">
        <v>3.5</v>
      </c>
      <c r="L2" t="s">
        <v>69</v>
      </c>
      <c r="M2">
        <v>3.7</v>
      </c>
    </row>
    <row r="3" spans="1:13" x14ac:dyDescent="0.25">
      <c r="D3" t="s">
        <v>70</v>
      </c>
      <c r="E3">
        <f>(E2/1000)/B1</f>
        <v>1.0470672597932519E-5</v>
      </c>
      <c r="H3" t="s">
        <v>70</v>
      </c>
      <c r="I3">
        <f>(I2/1000)/B1</f>
        <v>1.1105258815989034E-5</v>
      </c>
      <c r="L3" t="s">
        <v>70</v>
      </c>
      <c r="M3">
        <f>(M2/1000)/B1</f>
        <v>1.1739845034045551E-5</v>
      </c>
    </row>
    <row r="4" spans="1:13" ht="45" x14ac:dyDescent="0.25">
      <c r="D4" s="21" t="s">
        <v>71</v>
      </c>
      <c r="E4">
        <f>(E3/10)*1000</f>
        <v>1.0470672597932518E-3</v>
      </c>
      <c r="H4" s="21" t="s">
        <v>71</v>
      </c>
      <c r="I4">
        <f>(I3/10)*1000</f>
        <v>1.1105258815989035E-3</v>
      </c>
      <c r="L4" s="21" t="s">
        <v>71</v>
      </c>
      <c r="M4">
        <f>(M3/10)*1000</f>
        <v>1.1739845034045551E-3</v>
      </c>
    </row>
    <row r="5" spans="1:13" ht="30" x14ac:dyDescent="0.25">
      <c r="D5" s="21" t="s">
        <v>72</v>
      </c>
      <c r="E5">
        <f>E4/12</f>
        <v>8.7255604982770983E-5</v>
      </c>
      <c r="H5" s="21" t="s">
        <v>72</v>
      </c>
      <c r="I5">
        <f>I4/12</f>
        <v>9.2543823466575295E-5</v>
      </c>
      <c r="L5" s="21" t="s">
        <v>72</v>
      </c>
      <c r="M5">
        <f>M4/12</f>
        <v>9.7832041950379593E-5</v>
      </c>
    </row>
    <row r="6" spans="1:13" ht="30" x14ac:dyDescent="0.25">
      <c r="D6" s="22" t="s">
        <v>73</v>
      </c>
      <c r="E6" s="23">
        <f>E5*1000000</f>
        <v>87.25560498277099</v>
      </c>
      <c r="H6" s="22" t="s">
        <v>73</v>
      </c>
      <c r="I6" s="23">
        <f>I5*1000000</f>
        <v>92.54382346657529</v>
      </c>
      <c r="L6" s="22" t="s">
        <v>73</v>
      </c>
      <c r="M6" s="23">
        <f>M5*1000000</f>
        <v>97.83204195037959</v>
      </c>
    </row>
    <row r="8" spans="1:13" x14ac:dyDescent="0.25">
      <c r="D8" s="24" t="s">
        <v>203</v>
      </c>
      <c r="H8" s="24" t="s">
        <v>203</v>
      </c>
      <c r="L8" s="24" t="s">
        <v>203</v>
      </c>
    </row>
    <row r="9" spans="1:13" x14ac:dyDescent="0.25">
      <c r="D9" t="s">
        <v>84</v>
      </c>
      <c r="E9" t="s">
        <v>75</v>
      </c>
      <c r="H9" t="s">
        <v>85</v>
      </c>
      <c r="I9" t="s">
        <v>81</v>
      </c>
      <c r="L9" t="s">
        <v>86</v>
      </c>
      <c r="M9" t="s">
        <v>79</v>
      </c>
    </row>
    <row r="10" spans="1:13" x14ac:dyDescent="0.25">
      <c r="D10" s="3">
        <f>D11/2</f>
        <v>1.8178251038077288E-6</v>
      </c>
      <c r="E10" s="3">
        <v>2.4199999999999999E-2</v>
      </c>
      <c r="H10" s="3">
        <f>H11/2</f>
        <v>1.9279963222203188E-6</v>
      </c>
      <c r="I10" s="3">
        <v>4.5999999999999999E-2</v>
      </c>
      <c r="L10" s="3">
        <f>L11/2</f>
        <v>2.0381675406329079E-6</v>
      </c>
      <c r="M10" s="3">
        <v>4.7300000000000002E-2</v>
      </c>
    </row>
    <row r="11" spans="1:13" x14ac:dyDescent="0.25">
      <c r="D11" s="3">
        <f>D12/2</f>
        <v>3.6356502076154576E-6</v>
      </c>
      <c r="E11" s="3">
        <v>5.1700000000000003E-2</v>
      </c>
      <c r="H11" s="3">
        <f>H12/2</f>
        <v>3.8559926444406376E-6</v>
      </c>
      <c r="I11" s="3">
        <v>9.01E-2</v>
      </c>
      <c r="L11" s="3">
        <f>L12/2</f>
        <v>4.0763350812658158E-6</v>
      </c>
      <c r="M11" s="3">
        <v>9.4899999999999998E-2</v>
      </c>
    </row>
    <row r="12" spans="1:13" x14ac:dyDescent="0.25">
      <c r="D12" s="3">
        <f>D13/2</f>
        <v>7.2713004152309152E-6</v>
      </c>
      <c r="E12" s="3">
        <v>0.1053</v>
      </c>
      <c r="H12" s="3">
        <f>H13/2</f>
        <v>7.7119852888812751E-6</v>
      </c>
      <c r="I12" s="3">
        <v>0.17960000000000001</v>
      </c>
      <c r="L12" s="3">
        <f>L13/2</f>
        <v>8.1526701625316316E-6</v>
      </c>
      <c r="M12" s="3">
        <v>0.18410000000000001</v>
      </c>
    </row>
    <row r="13" spans="1:13" x14ac:dyDescent="0.25">
      <c r="D13" s="3">
        <f>D14/2</f>
        <v>1.454260083046183E-5</v>
      </c>
      <c r="E13" s="3">
        <v>0.21909999999999999</v>
      </c>
      <c r="H13" s="3">
        <f>H14/2</f>
        <v>1.542397057776255E-5</v>
      </c>
      <c r="I13" s="3">
        <v>0.3463</v>
      </c>
      <c r="L13" s="3">
        <f>L14/2</f>
        <v>1.6305340325063263E-5</v>
      </c>
      <c r="M13" s="3">
        <v>0.36130000000000001</v>
      </c>
    </row>
    <row r="14" spans="1:13" x14ac:dyDescent="0.25">
      <c r="D14" s="3">
        <f>(E5*5)/15</f>
        <v>2.9085201660923661E-5</v>
      </c>
      <c r="E14" s="3">
        <v>0.4355</v>
      </c>
      <c r="H14" s="3">
        <f>(I5*5)/15</f>
        <v>3.08479411555251E-5</v>
      </c>
      <c r="I14" s="3">
        <v>0.69650000000000001</v>
      </c>
      <c r="L14" s="3">
        <f>(M5*5)/15</f>
        <v>3.2610680650126526E-5</v>
      </c>
      <c r="M14" s="3">
        <v>0.72929999999999995</v>
      </c>
    </row>
    <row r="18" spans="26:26" x14ac:dyDescent="0.25">
      <c r="Z18" t="s">
        <v>92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5"/>
  <sheetViews>
    <sheetView zoomScale="96" zoomScaleNormal="96" workbookViewId="0">
      <selection activeCell="L8" sqref="L8"/>
    </sheetView>
  </sheetViews>
  <sheetFormatPr baseColWidth="10" defaultColWidth="9.140625" defaultRowHeight="15" x14ac:dyDescent="0.25"/>
  <cols>
    <col min="1" max="1" width="12" style="3" customWidth="1"/>
    <col min="2" max="3" width="9.140625" style="3"/>
    <col min="4" max="4" width="19.85546875" style="3" customWidth="1"/>
    <col min="5" max="7" width="9.140625" style="3"/>
    <col min="8" max="8" width="21.7109375" style="3" customWidth="1"/>
    <col min="9" max="9" width="11" style="3" bestFit="1" customWidth="1"/>
    <col min="10" max="11" width="9.140625" style="3"/>
    <col min="12" max="12" width="17.85546875" style="3" customWidth="1"/>
    <col min="13" max="13" width="13.85546875" style="3" customWidth="1"/>
    <col min="14" max="16384" width="9.140625" style="3"/>
  </cols>
  <sheetData>
    <row r="1" spans="1:13" x14ac:dyDescent="0.25">
      <c r="A1" s="3" t="s">
        <v>68</v>
      </c>
      <c r="B1" s="3">
        <v>250.297</v>
      </c>
      <c r="D1" s="19" t="s">
        <v>33</v>
      </c>
      <c r="H1" s="20" t="s">
        <v>35</v>
      </c>
      <c r="L1" s="20" t="s">
        <v>37</v>
      </c>
    </row>
    <row r="2" spans="1:13" x14ac:dyDescent="0.25">
      <c r="B2" s="3">
        <v>264.32400000000001</v>
      </c>
      <c r="D2" s="3" t="s">
        <v>69</v>
      </c>
      <c r="E2" s="3">
        <v>4</v>
      </c>
      <c r="H2" s="3" t="s">
        <v>69</v>
      </c>
      <c r="I2" s="3">
        <v>3.5</v>
      </c>
      <c r="L2" s="3" t="s">
        <v>69</v>
      </c>
      <c r="M2" s="3">
        <v>3.7</v>
      </c>
    </row>
    <row r="3" spans="1:13" x14ac:dyDescent="0.25">
      <c r="D3" s="3" t="s">
        <v>70</v>
      </c>
      <c r="E3" s="3">
        <f>(E2/1000)/B1</f>
        <v>1.5981014554709006E-5</v>
      </c>
      <c r="H3" s="3" t="s">
        <v>70</v>
      </c>
      <c r="I3" s="3">
        <f>(I2/1000)/B2</f>
        <v>1.3241325040480623E-5</v>
      </c>
      <c r="L3" s="3" t="s">
        <v>70</v>
      </c>
      <c r="M3" s="3">
        <f>(M2/1000)/B1</f>
        <v>1.4782438463105831E-5</v>
      </c>
    </row>
    <row r="4" spans="1:13" ht="45" x14ac:dyDescent="0.25">
      <c r="D4" s="25" t="s">
        <v>71</v>
      </c>
      <c r="E4" s="3">
        <f>(E3/10)*1000</f>
        <v>1.5981014554709006E-3</v>
      </c>
      <c r="H4" s="25" t="s">
        <v>71</v>
      </c>
      <c r="I4" s="3">
        <f>(I3/10)*1000</f>
        <v>1.3241325040480622E-3</v>
      </c>
      <c r="L4" s="25" t="s">
        <v>71</v>
      </c>
      <c r="M4" s="3">
        <f>(M3/10)*1000</f>
        <v>1.4782438463105832E-3</v>
      </c>
    </row>
    <row r="5" spans="1:13" ht="30" x14ac:dyDescent="0.25">
      <c r="D5" s="25" t="s">
        <v>72</v>
      </c>
      <c r="E5" s="3">
        <f>E4/12</f>
        <v>1.3317512128924172E-4</v>
      </c>
      <c r="H5" s="25" t="s">
        <v>72</v>
      </c>
      <c r="I5" s="3">
        <f>I4/12</f>
        <v>1.1034437533733852E-4</v>
      </c>
      <c r="L5" s="25" t="s">
        <v>72</v>
      </c>
      <c r="M5" s="3">
        <f>M4/12</f>
        <v>1.2318698719254861E-4</v>
      </c>
    </row>
    <row r="6" spans="1:13" ht="30" x14ac:dyDescent="0.25">
      <c r="D6" s="26" t="s">
        <v>73</v>
      </c>
      <c r="E6" s="27">
        <f>E5*1000000</f>
        <v>133.17512128924173</v>
      </c>
      <c r="H6" s="26" t="s">
        <v>73</v>
      </c>
      <c r="I6" s="27">
        <f>I5*1000000</f>
        <v>110.34437533733852</v>
      </c>
      <c r="L6" s="26" t="s">
        <v>73</v>
      </c>
      <c r="M6" s="27">
        <f>M5*1000000</f>
        <v>123.18698719254861</v>
      </c>
    </row>
    <row r="8" spans="1:13" x14ac:dyDescent="0.25">
      <c r="D8" s="24" t="s">
        <v>203</v>
      </c>
      <c r="H8" s="24" t="s">
        <v>203</v>
      </c>
      <c r="L8" s="24" t="s">
        <v>203</v>
      </c>
    </row>
    <row r="9" spans="1:13" x14ac:dyDescent="0.25">
      <c r="D9" s="3" t="s">
        <v>87</v>
      </c>
      <c r="E9" s="3" t="s">
        <v>79</v>
      </c>
      <c r="H9" s="3" t="s">
        <v>88</v>
      </c>
      <c r="I9" s="3" t="s">
        <v>89</v>
      </c>
      <c r="L9" s="3" t="s">
        <v>90</v>
      </c>
      <c r="M9" s="3" t="s">
        <v>91</v>
      </c>
    </row>
    <row r="10" spans="1:13" x14ac:dyDescent="0.25">
      <c r="D10" s="3">
        <f>D11/2</f>
        <v>2.7744816935258692E-6</v>
      </c>
      <c r="E10" s="3">
        <v>4.2999999999999997E-2</v>
      </c>
      <c r="H10" s="3">
        <f>H11/2</f>
        <v>2.2988411528612192E-6</v>
      </c>
      <c r="I10" s="3">
        <v>4.5600000000000002E-2</v>
      </c>
      <c r="L10" s="3">
        <f>L11/2</f>
        <v>2.5663955665114291E-6</v>
      </c>
      <c r="M10" s="3">
        <v>4.02E-2</v>
      </c>
    </row>
    <row r="11" spans="1:13" x14ac:dyDescent="0.25">
      <c r="D11" s="3">
        <f>D12/2</f>
        <v>5.5489633870517385E-6</v>
      </c>
      <c r="E11" s="3">
        <v>8.9200000000000002E-2</v>
      </c>
      <c r="H11" s="3">
        <f>H12/2</f>
        <v>4.5976823057224383E-6</v>
      </c>
      <c r="I11" s="3">
        <v>8.8599999999999998E-2</v>
      </c>
      <c r="L11" s="3">
        <f>L12/2</f>
        <v>5.1327911330228582E-6</v>
      </c>
      <c r="M11" s="3">
        <v>8.4699999999999998E-2</v>
      </c>
    </row>
    <row r="12" spans="1:13" x14ac:dyDescent="0.25">
      <c r="D12" s="3">
        <f>D13/2</f>
        <v>1.1097926774103477E-5</v>
      </c>
      <c r="E12" s="3">
        <v>0.17</v>
      </c>
      <c r="H12" s="3">
        <f>H13/2</f>
        <v>9.1953646114448767E-6</v>
      </c>
      <c r="I12" s="3">
        <v>0.17760000000000001</v>
      </c>
      <c r="L12" s="3">
        <f>L13/2</f>
        <v>1.0265582266045716E-5</v>
      </c>
      <c r="M12" s="3">
        <v>0.18099999999999999</v>
      </c>
    </row>
    <row r="13" spans="1:13" x14ac:dyDescent="0.25">
      <c r="D13" s="3">
        <f>D14/2</f>
        <v>2.2195853548206954E-5</v>
      </c>
      <c r="E13" s="3">
        <v>0.34689999999999999</v>
      </c>
      <c r="H13" s="3">
        <f>H14/2</f>
        <v>1.8390729222889753E-5</v>
      </c>
      <c r="I13" s="3">
        <v>0.35260000000000002</v>
      </c>
      <c r="L13" s="3">
        <f>L14/2</f>
        <v>2.0531164532091433E-5</v>
      </c>
      <c r="M13" s="3">
        <v>0.3624</v>
      </c>
    </row>
    <row r="14" spans="1:13" x14ac:dyDescent="0.25">
      <c r="D14" s="3">
        <f>(E5*5)/15</f>
        <v>4.4391707096413908E-5</v>
      </c>
      <c r="E14" s="3">
        <v>0.68720000000000003</v>
      </c>
      <c r="H14" s="3">
        <f>(I5*5)/15</f>
        <v>3.6781458445779507E-5</v>
      </c>
      <c r="I14" s="3">
        <v>0.71870000000000001</v>
      </c>
      <c r="L14" s="3">
        <f>(M5*5)/15</f>
        <v>4.1062329064182865E-5</v>
      </c>
      <c r="M14" s="3">
        <v>0.74790000000000001</v>
      </c>
    </row>
    <row r="15" spans="1:13" x14ac:dyDescent="0.25">
      <c r="I15" s="3" t="s">
        <v>92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5"/>
  <sheetViews>
    <sheetView zoomScale="93" zoomScaleNormal="93" workbookViewId="0">
      <selection activeCell="K12" sqref="K12"/>
    </sheetView>
  </sheetViews>
  <sheetFormatPr baseColWidth="10" defaultColWidth="9.140625" defaultRowHeight="15" x14ac:dyDescent="0.25"/>
  <cols>
    <col min="1" max="3" width="9.140625" style="3"/>
    <col min="4" max="4" width="19" style="3" customWidth="1"/>
    <col min="5" max="6" width="13" style="3" bestFit="1" customWidth="1"/>
    <col min="7" max="7" width="12" style="3" bestFit="1" customWidth="1"/>
    <col min="8" max="8" width="21.5703125" style="3" customWidth="1"/>
    <col min="9" max="9" width="19.28515625" style="3" customWidth="1"/>
    <col min="10" max="10" width="9.140625" style="3"/>
    <col min="11" max="11" width="24.85546875" style="3" customWidth="1"/>
    <col min="12" max="12" width="22.140625" style="3" customWidth="1"/>
    <col min="13" max="13" width="12" style="3" bestFit="1" customWidth="1"/>
    <col min="14" max="14" width="9.140625" style="3"/>
    <col min="15" max="15" width="12" style="3" bestFit="1" customWidth="1"/>
    <col min="16" max="16" width="18.7109375" style="3" customWidth="1"/>
    <col min="17" max="17" width="12" style="3" bestFit="1" customWidth="1"/>
    <col min="18" max="18" width="9.140625" style="3"/>
    <col min="19" max="19" width="17.7109375" style="3" customWidth="1"/>
    <col min="20" max="21" width="12.85546875" style="3" bestFit="1" customWidth="1"/>
    <col min="22" max="22" width="9.140625" style="3"/>
    <col min="23" max="24" width="12.85546875" style="3" bestFit="1" customWidth="1"/>
    <col min="25" max="16384" width="9.140625" style="3"/>
  </cols>
  <sheetData>
    <row r="1" spans="1:22" x14ac:dyDescent="0.25">
      <c r="A1" s="3" t="s">
        <v>68</v>
      </c>
      <c r="B1" s="3">
        <v>252.26900000000001</v>
      </c>
      <c r="D1" s="19" t="s">
        <v>47</v>
      </c>
      <c r="H1" s="19" t="s">
        <v>45</v>
      </c>
      <c r="L1" s="33"/>
      <c r="P1" s="20" t="s">
        <v>48</v>
      </c>
      <c r="S1" s="34"/>
    </row>
    <row r="2" spans="1:22" x14ac:dyDescent="0.25">
      <c r="B2" s="3">
        <v>266.29599999999999</v>
      </c>
      <c r="D2" s="3" t="s">
        <v>69</v>
      </c>
      <c r="E2" s="3">
        <v>3.2</v>
      </c>
      <c r="H2" s="3" t="s">
        <v>69</v>
      </c>
      <c r="I2" s="3">
        <v>3</v>
      </c>
      <c r="P2" s="3" t="s">
        <v>69</v>
      </c>
      <c r="Q2" s="3">
        <v>3.1</v>
      </c>
    </row>
    <row r="3" spans="1:22" x14ac:dyDescent="0.25">
      <c r="D3" s="3" t="s">
        <v>70</v>
      </c>
      <c r="E3" s="3">
        <f>(E2/1000)/B1</f>
        <v>1.2684872100813021E-5</v>
      </c>
      <c r="H3" s="3" t="s">
        <v>70</v>
      </c>
      <c r="I3" s="3">
        <f>(I2/1000)/B1</f>
        <v>1.1892067594512208E-5</v>
      </c>
      <c r="P3" s="3" t="s">
        <v>70</v>
      </c>
      <c r="Q3" s="3">
        <f>(Q2/1000)/B2</f>
        <v>1.1641181241926277E-5</v>
      </c>
    </row>
    <row r="4" spans="1:22" ht="45" x14ac:dyDescent="0.25">
      <c r="D4" s="25" t="s">
        <v>71</v>
      </c>
      <c r="E4" s="3">
        <f>(E3/10)*1000</f>
        <v>1.268487210081302E-3</v>
      </c>
      <c r="H4" s="25" t="s">
        <v>71</v>
      </c>
      <c r="I4" s="3">
        <f>(I3/10)*1000</f>
        <v>1.1892067594512208E-3</v>
      </c>
      <c r="L4" s="25"/>
      <c r="P4" s="25" t="s">
        <v>71</v>
      </c>
      <c r="Q4" s="3">
        <f>(Q3/10)*1000</f>
        <v>1.1641181241926278E-3</v>
      </c>
      <c r="S4" s="25"/>
    </row>
    <row r="5" spans="1:22" ht="30" x14ac:dyDescent="0.25">
      <c r="D5" s="25" t="s">
        <v>72</v>
      </c>
      <c r="E5" s="3">
        <f>E4/12</f>
        <v>1.0570726750677516E-4</v>
      </c>
      <c r="H5" s="25" t="s">
        <v>72</v>
      </c>
      <c r="I5" s="3">
        <f>I4/12</f>
        <v>9.910056328760174E-5</v>
      </c>
      <c r="L5" s="25"/>
      <c r="P5" s="25" t="s">
        <v>72</v>
      </c>
      <c r="Q5" s="3">
        <f>Q4/12</f>
        <v>9.7009843682718976E-5</v>
      </c>
      <c r="S5" s="25"/>
    </row>
    <row r="6" spans="1:22" ht="30" x14ac:dyDescent="0.25">
      <c r="D6" s="26" t="s">
        <v>73</v>
      </c>
      <c r="E6" s="27">
        <f>E5*1000000</f>
        <v>105.70726750677517</v>
      </c>
      <c r="H6" s="26" t="s">
        <v>73</v>
      </c>
      <c r="I6" s="27">
        <f>I5*1000000</f>
        <v>99.100563287601744</v>
      </c>
      <c r="L6" s="31"/>
      <c r="M6" s="32"/>
      <c r="P6" s="26" t="s">
        <v>73</v>
      </c>
      <c r="Q6" s="27">
        <f>Q5*1000000</f>
        <v>97.00984368271898</v>
      </c>
      <c r="S6" s="31"/>
      <c r="T6" s="32"/>
    </row>
    <row r="8" spans="1:22" x14ac:dyDescent="0.25">
      <c r="D8" s="24" t="s">
        <v>203</v>
      </c>
      <c r="H8" s="24" t="s">
        <v>203</v>
      </c>
      <c r="K8" s="24" t="s">
        <v>116</v>
      </c>
      <c r="L8" s="24" t="s">
        <v>115</v>
      </c>
      <c r="P8" s="24" t="s">
        <v>203</v>
      </c>
      <c r="S8" s="24"/>
    </row>
    <row r="9" spans="1:22" x14ac:dyDescent="0.25">
      <c r="D9" s="3" t="s">
        <v>93</v>
      </c>
      <c r="E9" s="3" t="s">
        <v>94</v>
      </c>
      <c r="H9" s="6" t="s">
        <v>96</v>
      </c>
      <c r="I9" s="6" t="s">
        <v>79</v>
      </c>
      <c r="K9" s="6" t="s">
        <v>96</v>
      </c>
      <c r="L9" s="6" t="s">
        <v>96</v>
      </c>
      <c r="P9" s="3" t="s">
        <v>95</v>
      </c>
      <c r="Q9" s="3" t="s">
        <v>94</v>
      </c>
      <c r="S9" s="6"/>
      <c r="T9" s="6"/>
      <c r="U9" s="6"/>
      <c r="V9" s="6"/>
    </row>
    <row r="10" spans="1:22" x14ac:dyDescent="0.25">
      <c r="D10" s="3">
        <f>D12/2</f>
        <v>3.3033521095867239E-6</v>
      </c>
      <c r="E10" s="3">
        <v>5.8999999999999997E-2</v>
      </c>
      <c r="H10" s="3">
        <f>L11</f>
        <v>3.0968926027375544E-6</v>
      </c>
      <c r="I10" s="3">
        <v>1.3299999999999999E-2</v>
      </c>
      <c r="K10" s="3">
        <f>K11/2</f>
        <v>2.0645950684917026E-6</v>
      </c>
      <c r="L10" s="3">
        <f t="shared" ref="L10:L13" si="0">L11/2</f>
        <v>1.5484463013687772E-6</v>
      </c>
      <c r="P10" s="3">
        <f>P11/2</f>
        <v>1.515778807542484E-6</v>
      </c>
      <c r="Q10" s="3">
        <v>2.4299999999999999E-2</v>
      </c>
    </row>
    <row r="11" spans="1:22" x14ac:dyDescent="0.25">
      <c r="D11" s="3">
        <f>(D13*5)/15</f>
        <v>4.4044694794489654E-6</v>
      </c>
      <c r="E11" s="3">
        <v>9.5000000000000001E-2</v>
      </c>
      <c r="H11" s="3">
        <f>K11</f>
        <v>4.1291901369834053E-6</v>
      </c>
      <c r="I11" s="3">
        <v>3.7600000000000001E-2</v>
      </c>
      <c r="K11" s="3">
        <f>K12/2</f>
        <v>4.1291901369834053E-6</v>
      </c>
      <c r="L11" s="3">
        <f t="shared" si="0"/>
        <v>3.0968926027375544E-6</v>
      </c>
      <c r="P11" s="3">
        <f>P12/2</f>
        <v>3.031557615084968E-6</v>
      </c>
      <c r="Q11" s="3">
        <v>6.6100000000000006E-2</v>
      </c>
    </row>
    <row r="12" spans="1:22" x14ac:dyDescent="0.25">
      <c r="D12" s="3">
        <f>D13/2</f>
        <v>6.6067042191734477E-6</v>
      </c>
      <c r="E12" s="3">
        <v>0.1633</v>
      </c>
      <c r="H12" s="3">
        <f>K12</f>
        <v>8.2583802739668105E-6</v>
      </c>
      <c r="I12" s="3">
        <v>0.1263</v>
      </c>
      <c r="K12" s="3">
        <f>K13/2</f>
        <v>8.2583802739668105E-6</v>
      </c>
      <c r="L12" s="3">
        <f t="shared" si="0"/>
        <v>6.1937852054751087E-6</v>
      </c>
      <c r="P12" s="3">
        <f>P13/2</f>
        <v>6.063115230169936E-6</v>
      </c>
      <c r="Q12" s="3">
        <v>0.15490000000000001</v>
      </c>
    </row>
    <row r="13" spans="1:22" x14ac:dyDescent="0.25">
      <c r="D13" s="3">
        <f>D14/2</f>
        <v>1.3213408438346895E-5</v>
      </c>
      <c r="E13" s="3">
        <v>0.38500000000000001</v>
      </c>
      <c r="H13" s="3">
        <f>K13</f>
        <v>1.6516760547933621E-5</v>
      </c>
      <c r="I13" s="3">
        <v>0.31480000000000002</v>
      </c>
      <c r="K13" s="3">
        <f>K14/2</f>
        <v>1.6516760547933621E-5</v>
      </c>
      <c r="L13" s="3">
        <f t="shared" si="0"/>
        <v>1.2387570410950217E-5</v>
      </c>
      <c r="P13" s="3">
        <f>P14/2</f>
        <v>1.2126230460339872E-5</v>
      </c>
      <c r="Q13" s="3">
        <v>0.3397</v>
      </c>
      <c r="R13" s="3">
        <v>0.3397</v>
      </c>
    </row>
    <row r="14" spans="1:22" x14ac:dyDescent="0.25">
      <c r="D14" s="3">
        <f>(D15)/2</f>
        <v>2.6426816876693791E-5</v>
      </c>
      <c r="E14" s="3">
        <v>0.82199999999999995</v>
      </c>
      <c r="H14" s="3">
        <f>H15/2</f>
        <v>2.4775140821900435E-5</v>
      </c>
      <c r="I14" s="3">
        <v>0.50519999999999998</v>
      </c>
      <c r="K14" s="3">
        <f>(I5*5)/15</f>
        <v>3.3033521095867242E-5</v>
      </c>
      <c r="L14" s="3">
        <f>L15/2</f>
        <v>2.4775140821900435E-5</v>
      </c>
      <c r="P14" s="3">
        <f>P15/2</f>
        <v>2.4252460920679744E-5</v>
      </c>
      <c r="Q14" s="3">
        <v>0.71430000000000005</v>
      </c>
    </row>
    <row r="15" spans="1:22" x14ac:dyDescent="0.25">
      <c r="D15" s="3">
        <f>(E5)/2</f>
        <v>5.2853633753387582E-5</v>
      </c>
      <c r="H15" s="3">
        <f>(I5)/2</f>
        <v>4.955028164380087E-5</v>
      </c>
      <c r="L15" s="3">
        <f>(I5)/2</f>
        <v>4.955028164380087E-5</v>
      </c>
      <c r="P15" s="3">
        <f>(Q5)/2</f>
        <v>4.8504921841359488E-5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Z108"/>
  <sheetViews>
    <sheetView topLeftCell="A34" workbookViewId="0">
      <selection activeCell="D70" sqref="D70"/>
    </sheetView>
  </sheetViews>
  <sheetFormatPr baseColWidth="10" defaultColWidth="9.140625" defaultRowHeight="15" x14ac:dyDescent="0.25"/>
  <cols>
    <col min="1" max="2" width="9.140625" style="3"/>
    <col min="3" max="3" width="19.85546875" style="3" customWidth="1"/>
    <col min="4" max="8" width="9.140625" style="3"/>
    <col min="9" max="9" width="11.7109375" style="3" customWidth="1"/>
    <col min="10" max="10" width="16.42578125" style="3" customWidth="1"/>
    <col min="11" max="13" width="13.42578125" style="3" customWidth="1"/>
    <col min="14" max="14" width="21" style="3" customWidth="1"/>
    <col min="15" max="16384" width="9.140625" style="3"/>
  </cols>
  <sheetData>
    <row r="2" spans="3:26" ht="15.75" thickBot="1" x14ac:dyDescent="0.3">
      <c r="C2" s="1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1" t="s">
        <v>194</v>
      </c>
      <c r="K2" s="1" t="s">
        <v>196</v>
      </c>
      <c r="L2" s="1" t="s">
        <v>195</v>
      </c>
      <c r="M2" s="36"/>
      <c r="N2" s="3" t="s">
        <v>7</v>
      </c>
    </row>
    <row r="3" spans="3:26" ht="15.75" thickBot="1" x14ac:dyDescent="0.3">
      <c r="C3" s="3" t="s">
        <v>8</v>
      </c>
      <c r="D3" s="3">
        <f t="shared" ref="D3:F8" si="0">P5</f>
        <v>1.3496999999999999</v>
      </c>
      <c r="E3" s="3">
        <f t="shared" si="0"/>
        <v>1.5593999999999999</v>
      </c>
      <c r="F3" s="3">
        <f t="shared" si="0"/>
        <v>1.4753000000000001</v>
      </c>
      <c r="G3" s="4">
        <f t="shared" ref="G3:G9" si="1">AVERAGE(D3:F3)</f>
        <v>1.4614666666666665</v>
      </c>
      <c r="H3" s="3">
        <f>_xlfn.STDEV.S(D3:F3)</f>
        <v>0.1055321909813936</v>
      </c>
      <c r="I3" s="5">
        <f>($G$9-G3)/$G$9</f>
        <v>0.24724869087475337</v>
      </c>
      <c r="J3" s="45">
        <f>CONFIDENCE(0.05,H3,3)</f>
        <v>0.119418721800347</v>
      </c>
      <c r="K3" s="5">
        <f>($G$9-(G3+J3))/$G$9</f>
        <v>0.18574020681585715</v>
      </c>
      <c r="L3" s="5">
        <f>($G$9-(G3-J3))/$G$9</f>
        <v>0.30875717493364963</v>
      </c>
      <c r="M3" s="5">
        <f>($G$9-L3)/$G$9</f>
        <v>0.84096977855593635</v>
      </c>
      <c r="O3" s="3">
        <v>1</v>
      </c>
      <c r="P3" s="3">
        <v>2</v>
      </c>
      <c r="Q3" s="3">
        <v>3</v>
      </c>
      <c r="R3" s="3">
        <v>4</v>
      </c>
      <c r="S3" s="3">
        <v>5</v>
      </c>
      <c r="T3" s="3">
        <v>6</v>
      </c>
      <c r="U3" s="3">
        <v>7</v>
      </c>
      <c r="V3" s="3">
        <v>8</v>
      </c>
      <c r="W3" s="3">
        <v>9</v>
      </c>
      <c r="X3" s="3">
        <v>10</v>
      </c>
      <c r="Y3" s="3">
        <v>11</v>
      </c>
      <c r="Z3" s="3">
        <v>12</v>
      </c>
    </row>
    <row r="4" spans="3:26" ht="15.75" thickBot="1" x14ac:dyDescent="0.3">
      <c r="C4" s="3" t="s">
        <v>10</v>
      </c>
      <c r="D4" s="3">
        <f t="shared" si="0"/>
        <v>0.5978</v>
      </c>
      <c r="E4" s="3">
        <f t="shared" si="0"/>
        <v>0.47020000000000001</v>
      </c>
      <c r="F4" s="3">
        <f t="shared" si="0"/>
        <v>0.52680000000000005</v>
      </c>
      <c r="G4" s="4">
        <f t="shared" si="1"/>
        <v>0.53160000000000007</v>
      </c>
      <c r="H4" s="3">
        <f t="shared" ref="H4:H24" si="2">_xlfn.STDEV.S(D4:F4)</f>
        <v>6.3935279775723192E-2</v>
      </c>
      <c r="I4" s="5">
        <f t="shared" ref="I4:I9" si="3">($G$9-G4)/$G$9</f>
        <v>0.72619108936389387</v>
      </c>
      <c r="J4" s="45">
        <f t="shared" ref="J4:J67" si="4">CONFIDENCE(0.05,H4,3)</f>
        <v>7.234825049837712E-2</v>
      </c>
      <c r="K4" s="5">
        <f t="shared" ref="K4:K9" si="5">($G$9-(G4+J4))/$G$9</f>
        <v>0.68892698918445672</v>
      </c>
      <c r="L4" s="5">
        <f t="shared" ref="L4:L9" si="6">($G$9-(G4-J4))/$G$9</f>
        <v>0.76345518954333103</v>
      </c>
      <c r="M4" s="5">
        <f t="shared" ref="M4:M8" si="7">($G$9-L4)/$G$9</f>
        <v>0.6067704406163632</v>
      </c>
      <c r="N4" s="3">
        <v>24.6</v>
      </c>
      <c r="O4" s="3">
        <v>0.1305</v>
      </c>
      <c r="P4" s="3">
        <v>0.1313</v>
      </c>
      <c r="Q4" s="3">
        <v>0.12939999999999999</v>
      </c>
      <c r="R4" s="3">
        <v>0.17560000000000001</v>
      </c>
      <c r="S4" s="3">
        <v>0.25340000000000001</v>
      </c>
      <c r="T4" s="3">
        <v>0.23050000000000001</v>
      </c>
      <c r="U4" s="3">
        <v>0.23400000000000001</v>
      </c>
      <c r="V4" s="3">
        <v>0.25069999999999998</v>
      </c>
      <c r="W4" s="3">
        <v>0.2026</v>
      </c>
      <c r="X4" s="3">
        <v>0.13250000000000001</v>
      </c>
      <c r="Y4" s="3">
        <v>0.12039999999999999</v>
      </c>
      <c r="Z4" s="3">
        <v>0.11550000000000001</v>
      </c>
    </row>
    <row r="5" spans="3:26" ht="15.75" thickBot="1" x14ac:dyDescent="0.3">
      <c r="C5" s="3" t="s">
        <v>11</v>
      </c>
      <c r="D5" s="48">
        <f>S7</f>
        <v>1.3362000000000001</v>
      </c>
      <c r="E5" s="48">
        <f t="shared" ref="E5:F5" si="8">T7</f>
        <v>1.5591999999999999</v>
      </c>
      <c r="F5" s="48">
        <f t="shared" si="8"/>
        <v>1.7834000000000001</v>
      </c>
      <c r="G5" s="4">
        <f t="shared" si="1"/>
        <v>1.5595999999999999</v>
      </c>
      <c r="H5" s="3">
        <f t="shared" si="2"/>
        <v>0.2236002683361544</v>
      </c>
      <c r="I5" s="5">
        <f t="shared" si="3"/>
        <v>0.19670357970641272</v>
      </c>
      <c r="J5" s="45">
        <f t="shared" si="4"/>
        <v>0.25302287378479621</v>
      </c>
      <c r="K5" s="5">
        <f t="shared" si="5"/>
        <v>6.6380183474223114E-2</v>
      </c>
      <c r="L5" s="5">
        <f t="shared" si="6"/>
        <v>0.32702697593860236</v>
      </c>
      <c r="M5" s="5">
        <f t="shared" si="7"/>
        <v>0.83155963124460341</v>
      </c>
      <c r="N5" s="6" t="s">
        <v>12</v>
      </c>
      <c r="O5" s="3">
        <v>0.15240000000000001</v>
      </c>
      <c r="P5" s="3">
        <v>1.3496999999999999</v>
      </c>
      <c r="Q5" s="3">
        <v>1.5593999999999999</v>
      </c>
      <c r="R5" s="3">
        <v>1.4753000000000001</v>
      </c>
      <c r="S5" s="3">
        <v>1.5093000000000001</v>
      </c>
      <c r="T5" s="3">
        <v>1.4763999999999999</v>
      </c>
      <c r="U5" s="3">
        <v>1.3678999999999999</v>
      </c>
      <c r="V5" s="3">
        <v>1.4224000000000001</v>
      </c>
      <c r="W5" s="3">
        <v>1.2630999999999999</v>
      </c>
      <c r="X5" s="3">
        <v>1.3447</v>
      </c>
      <c r="Y5" s="3">
        <v>1.9549000000000001</v>
      </c>
      <c r="Z5" s="3">
        <v>0.13039999999999999</v>
      </c>
    </row>
    <row r="6" spans="3:26" ht="15.75" thickBot="1" x14ac:dyDescent="0.3">
      <c r="C6" s="3" t="s">
        <v>13</v>
      </c>
      <c r="D6" s="3">
        <f t="shared" si="0"/>
        <v>1.8599000000000001</v>
      </c>
      <c r="E6" s="3">
        <f t="shared" si="0"/>
        <v>1.5851</v>
      </c>
      <c r="F6" s="3">
        <f t="shared" si="0"/>
        <v>1.9711000000000001</v>
      </c>
      <c r="G6" s="4">
        <f t="shared" si="1"/>
        <v>1.8053666666666668</v>
      </c>
      <c r="H6" s="3">
        <f t="shared" si="2"/>
        <v>0.19869427101286377</v>
      </c>
      <c r="I6" s="5">
        <f t="shared" si="3"/>
        <v>7.0117606661516063E-2</v>
      </c>
      <c r="J6" s="45">
        <f t="shared" si="4"/>
        <v>0.22483960252082122</v>
      </c>
      <c r="K6" s="5">
        <f t="shared" si="5"/>
        <v>-4.5689554049697552E-2</v>
      </c>
      <c r="L6" s="5">
        <f t="shared" si="6"/>
        <v>0.18592476737272967</v>
      </c>
      <c r="M6" s="5">
        <f t="shared" si="7"/>
        <v>0.90423653496125189</v>
      </c>
      <c r="N6" s="6" t="s">
        <v>14</v>
      </c>
      <c r="O6" s="3">
        <v>0.16739999999999999</v>
      </c>
      <c r="P6" s="3">
        <v>0.5978</v>
      </c>
      <c r="Q6" s="3">
        <v>0.47020000000000001</v>
      </c>
      <c r="R6" s="3">
        <v>0.52680000000000005</v>
      </c>
      <c r="S6" s="3">
        <v>0.50590000000000002</v>
      </c>
      <c r="T6" s="3">
        <v>0.4884</v>
      </c>
      <c r="U6" s="3">
        <v>0.58520000000000005</v>
      </c>
      <c r="V6" s="3">
        <v>0.43020000000000003</v>
      </c>
      <c r="W6" s="3">
        <v>0.95750000000000002</v>
      </c>
      <c r="X6" s="3">
        <v>0.48070000000000002</v>
      </c>
      <c r="Y6" s="3">
        <v>1.9709000000000001</v>
      </c>
      <c r="Z6" s="3">
        <v>0.1759</v>
      </c>
    </row>
    <row r="7" spans="3:26" ht="15.75" thickBot="1" x14ac:dyDescent="0.3">
      <c r="C7" s="3" t="s">
        <v>15</v>
      </c>
      <c r="D7" s="3">
        <f>V9</f>
        <v>0.67549999999999999</v>
      </c>
      <c r="E7" s="3">
        <f t="shared" ref="E7:F7" si="9">W9</f>
        <v>0.68630000000000002</v>
      </c>
      <c r="F7" s="3">
        <f t="shared" si="9"/>
        <v>0.65649999999999997</v>
      </c>
      <c r="G7" s="4">
        <f t="shared" si="1"/>
        <v>0.67276666666666662</v>
      </c>
      <c r="H7" s="3">
        <f t="shared" si="2"/>
        <v>1.5086859624631431E-2</v>
      </c>
      <c r="I7" s="5">
        <f t="shared" si="3"/>
        <v>0.65348098549231692</v>
      </c>
      <c r="J7" s="45">
        <f t="shared" si="4"/>
        <v>1.7072075123242714E-2</v>
      </c>
      <c r="K7" s="5">
        <f t="shared" si="5"/>
        <v>0.64468774566576914</v>
      </c>
      <c r="L7" s="5">
        <f t="shared" si="6"/>
        <v>0.66227422531886493</v>
      </c>
      <c r="M7" s="5">
        <f t="shared" si="7"/>
        <v>0.65888528183421846</v>
      </c>
      <c r="N7" s="6" t="s">
        <v>16</v>
      </c>
      <c r="O7" s="3">
        <v>0.12520000000000001</v>
      </c>
      <c r="P7" s="3">
        <v>0.9677</v>
      </c>
      <c r="Q7" s="3">
        <v>1.2798</v>
      </c>
      <c r="R7" s="3">
        <v>1.3166</v>
      </c>
      <c r="S7" s="3">
        <v>1.3362000000000001</v>
      </c>
      <c r="T7" s="3">
        <v>1.5591999999999999</v>
      </c>
      <c r="U7" s="3">
        <v>1.7834000000000001</v>
      </c>
      <c r="V7" s="3">
        <v>1.3991</v>
      </c>
      <c r="W7" s="3">
        <v>1.3224</v>
      </c>
      <c r="X7" s="3">
        <v>1.4819</v>
      </c>
      <c r="Y7" s="3">
        <v>1.8987000000000001</v>
      </c>
      <c r="Z7" s="3">
        <v>0.18729999999999999</v>
      </c>
    </row>
    <row r="8" spans="3:26" ht="15.75" thickBot="1" x14ac:dyDescent="0.3">
      <c r="C8" s="3" t="s">
        <v>17</v>
      </c>
      <c r="D8" s="3">
        <f t="shared" si="0"/>
        <v>0.34799999999999998</v>
      </c>
      <c r="E8" s="3">
        <f t="shared" si="0"/>
        <v>0.42820000000000003</v>
      </c>
      <c r="F8" s="3">
        <f t="shared" si="0"/>
        <v>0.54139999999999999</v>
      </c>
      <c r="G8" s="4">
        <f t="shared" si="1"/>
        <v>0.43920000000000003</v>
      </c>
      <c r="H8" s="3">
        <f t="shared" si="2"/>
        <v>9.7168101761843498E-2</v>
      </c>
      <c r="I8" s="5">
        <f t="shared" si="3"/>
        <v>0.77378315735256242</v>
      </c>
      <c r="J8" s="45">
        <f t="shared" si="4"/>
        <v>0.10995403776096381</v>
      </c>
      <c r="K8" s="5">
        <f t="shared" si="5"/>
        <v>0.71714960712801246</v>
      </c>
      <c r="L8" s="5">
        <f t="shared" si="6"/>
        <v>0.83041670757711239</v>
      </c>
      <c r="M8" s="5">
        <f t="shared" si="7"/>
        <v>0.57228086140761669</v>
      </c>
      <c r="N8" s="6" t="s">
        <v>18</v>
      </c>
      <c r="O8" s="3">
        <v>0.1285</v>
      </c>
      <c r="P8" s="3">
        <v>1.8599000000000001</v>
      </c>
      <c r="Q8" s="3">
        <v>1.5851</v>
      </c>
      <c r="R8" s="3">
        <v>1.9711000000000001</v>
      </c>
      <c r="S8" s="3">
        <v>1.4997</v>
      </c>
      <c r="T8" s="3">
        <v>1.6036999999999999</v>
      </c>
      <c r="U8" s="3">
        <v>1.6275999999999999</v>
      </c>
      <c r="V8" s="3">
        <v>1.3053999999999999</v>
      </c>
      <c r="W8" s="3">
        <v>1.4598</v>
      </c>
      <c r="X8" s="3">
        <v>1.5687</v>
      </c>
      <c r="Y8" s="3">
        <v>2.1646000000000001</v>
      </c>
      <c r="Z8" s="3">
        <v>0.15570000000000001</v>
      </c>
    </row>
    <row r="9" spans="3:26" ht="15.75" thickBot="1" x14ac:dyDescent="0.3">
      <c r="C9" s="6" t="s">
        <v>19</v>
      </c>
      <c r="D9" s="6">
        <f>Y5</f>
        <v>1.9549000000000001</v>
      </c>
      <c r="E9" s="6">
        <f>Y6</f>
        <v>1.9709000000000001</v>
      </c>
      <c r="F9" s="6">
        <f>Y7</f>
        <v>1.8987000000000001</v>
      </c>
      <c r="G9" s="7">
        <f t="shared" si="1"/>
        <v>1.9415000000000002</v>
      </c>
      <c r="H9" s="3">
        <f t="shared" si="2"/>
        <v>3.7919388180718341E-2</v>
      </c>
      <c r="I9" s="5">
        <f t="shared" si="3"/>
        <v>0</v>
      </c>
      <c r="J9" s="45">
        <f t="shared" si="4"/>
        <v>4.2909038710197467E-2</v>
      </c>
      <c r="K9" s="5">
        <f t="shared" si="5"/>
        <v>-2.2100972809784885E-2</v>
      </c>
      <c r="L9" s="5">
        <f t="shared" si="6"/>
        <v>2.2100972809784885E-2</v>
      </c>
      <c r="M9" s="4"/>
      <c r="N9" s="6" t="s">
        <v>20</v>
      </c>
      <c r="O9" s="3">
        <v>0.154</v>
      </c>
      <c r="P9" s="3">
        <v>0.92169999999999996</v>
      </c>
      <c r="Q9" s="3">
        <v>0.92390000000000005</v>
      </c>
      <c r="R9" s="3">
        <v>0.78849999999999998</v>
      </c>
      <c r="S9" s="3">
        <v>0.68740000000000001</v>
      </c>
      <c r="T9" s="3">
        <v>0.76319999999999999</v>
      </c>
      <c r="U9" s="3">
        <v>0.92379999999999995</v>
      </c>
      <c r="V9" s="3">
        <v>0.67549999999999999</v>
      </c>
      <c r="W9" s="3">
        <v>0.68630000000000002</v>
      </c>
      <c r="X9" s="3">
        <v>0.65649999999999997</v>
      </c>
      <c r="Y9" s="3">
        <v>1.8791</v>
      </c>
      <c r="Z9" s="3">
        <v>0.1724</v>
      </c>
    </row>
    <row r="10" spans="3:26" ht="15.75" thickBot="1" x14ac:dyDescent="0.3">
      <c r="C10" s="3" t="s">
        <v>22</v>
      </c>
      <c r="D10" s="3">
        <f t="shared" ref="D10:F10" si="10">P17</f>
        <v>0.2321</v>
      </c>
      <c r="E10" s="3">
        <f t="shared" si="10"/>
        <v>0.2059</v>
      </c>
      <c r="F10" s="3">
        <f t="shared" si="10"/>
        <v>0.18709999999999999</v>
      </c>
      <c r="G10" s="4">
        <f t="shared" ref="G10:G22" si="11">AVERAGE(D10:F10)</f>
        <v>0.20836666666666667</v>
      </c>
      <c r="H10" s="3">
        <f t="shared" ref="H10:H16" si="12">_xlfn.STDEV.S(D10:F10)</f>
        <v>2.2601179910202336E-2</v>
      </c>
      <c r="I10" s="5">
        <f t="shared" ref="I10:I16" si="13">($G$16-G10)/$G$16</f>
        <v>0.90351757242741826</v>
      </c>
      <c r="J10" s="45">
        <f t="shared" si="4"/>
        <v>2.5575172759673932E-2</v>
      </c>
      <c r="K10" s="5">
        <f>($G$16-(G10+J10))/$G$16</f>
        <v>0.89167520438978498</v>
      </c>
      <c r="L10" s="5">
        <f>($G$16-(G10-J10))/$G$16</f>
        <v>0.91535994046505142</v>
      </c>
      <c r="M10" s="4"/>
      <c r="N10" s="6" t="s">
        <v>21</v>
      </c>
      <c r="O10" s="3">
        <v>0.15790000000000001</v>
      </c>
      <c r="P10" s="3">
        <v>0.34799999999999998</v>
      </c>
      <c r="Q10" s="3">
        <v>0.42820000000000003</v>
      </c>
      <c r="R10" s="3">
        <v>0.54139999999999999</v>
      </c>
      <c r="S10" s="3">
        <v>0.40350000000000003</v>
      </c>
      <c r="T10" s="3">
        <v>0.41149999999999998</v>
      </c>
      <c r="U10" s="3">
        <v>0.54220000000000002</v>
      </c>
      <c r="V10" s="3">
        <v>0.40129999999999999</v>
      </c>
      <c r="W10" s="3">
        <v>0.89580000000000004</v>
      </c>
      <c r="X10" s="3">
        <v>0.34200000000000003</v>
      </c>
      <c r="Y10" s="3">
        <v>1.9870000000000001</v>
      </c>
      <c r="Z10" s="3">
        <v>0.18479999999999999</v>
      </c>
    </row>
    <row r="11" spans="3:26" ht="15.75" thickBot="1" x14ac:dyDescent="0.3">
      <c r="C11" s="3" t="s">
        <v>23</v>
      </c>
      <c r="D11" s="32">
        <f>Q18</f>
        <v>2.0297000000000001</v>
      </c>
      <c r="E11" s="32">
        <f t="shared" ref="E11" si="14">R18</f>
        <v>2.0485000000000002</v>
      </c>
      <c r="F11" s="32">
        <f>W18</f>
        <v>2.0354000000000001</v>
      </c>
      <c r="G11" s="4">
        <f t="shared" si="11"/>
        <v>2.0378666666666669</v>
      </c>
      <c r="H11" s="3">
        <f t="shared" si="12"/>
        <v>9.6396749599421058E-3</v>
      </c>
      <c r="I11" s="5">
        <f t="shared" si="13"/>
        <v>5.6383027983145144E-2</v>
      </c>
      <c r="J11" s="45">
        <f t="shared" si="4"/>
        <v>1.0908118665801776E-2</v>
      </c>
      <c r="K11" s="5">
        <f t="shared" ref="K11:K16" si="15">($G$16-(G11+J11))/$G$16</f>
        <v>5.1332115637314012E-2</v>
      </c>
      <c r="L11" s="5">
        <f t="shared" ref="L11:L16" si="16">($G$16-(G11-J11))/$G$16</f>
        <v>6.1433940328976276E-2</v>
      </c>
      <c r="M11" s="4"/>
      <c r="O11" s="3">
        <v>0.20230000000000001</v>
      </c>
      <c r="P11" s="3">
        <v>0.1898</v>
      </c>
      <c r="Q11" s="3">
        <v>0.17119999999999999</v>
      </c>
      <c r="R11" s="3">
        <v>0.1857</v>
      </c>
      <c r="S11" s="3">
        <v>0.1605</v>
      </c>
      <c r="T11" s="3">
        <v>0.16980000000000001</v>
      </c>
      <c r="U11" s="3">
        <v>0.1704</v>
      </c>
      <c r="V11" s="3">
        <v>0.1726</v>
      </c>
      <c r="W11" s="3">
        <v>0.19939999999999999</v>
      </c>
      <c r="X11" s="3">
        <v>0.20230000000000001</v>
      </c>
      <c r="Y11" s="3">
        <v>0.1827</v>
      </c>
      <c r="Z11" s="3">
        <v>0.13100000000000001</v>
      </c>
    </row>
    <row r="12" spans="3:26" ht="15.75" thickBot="1" x14ac:dyDescent="0.3">
      <c r="C12" s="3" t="s">
        <v>24</v>
      </c>
      <c r="D12" s="36">
        <f>Q16</f>
        <v>2.1465999999999998</v>
      </c>
      <c r="E12" s="36">
        <f>T16</f>
        <v>1.8158000000000001</v>
      </c>
      <c r="F12" s="36">
        <f t="shared" ref="F12" si="17">S16</f>
        <v>1.9878</v>
      </c>
      <c r="G12" s="4">
        <f t="shared" si="11"/>
        <v>1.9833999999999998</v>
      </c>
      <c r="H12" s="3">
        <f t="shared" si="12"/>
        <v>0.16544388776863278</v>
      </c>
      <c r="I12" s="5">
        <f t="shared" si="13"/>
        <v>8.1603358594823261E-2</v>
      </c>
      <c r="J12" s="45">
        <f t="shared" si="4"/>
        <v>0.18721394318908408</v>
      </c>
      <c r="K12" s="5">
        <f t="shared" si="15"/>
        <v>-5.0844787799244218E-3</v>
      </c>
      <c r="L12" s="5">
        <f t="shared" si="16"/>
        <v>0.16829119596957084</v>
      </c>
      <c r="M12" s="4"/>
    </row>
    <row r="13" spans="3:26" ht="15.75" thickBot="1" x14ac:dyDescent="0.3">
      <c r="C13" s="3" t="s">
        <v>26</v>
      </c>
      <c r="D13" s="6">
        <f>U19</f>
        <v>0.4556</v>
      </c>
      <c r="E13" s="6">
        <f t="shared" ref="E13:F13" si="18">V19</f>
        <v>0.43580000000000002</v>
      </c>
      <c r="F13" s="6">
        <f t="shared" si="18"/>
        <v>0.42059999999999997</v>
      </c>
      <c r="G13" s="4">
        <f t="shared" si="11"/>
        <v>0.4373333333333333</v>
      </c>
      <c r="H13" s="3">
        <f t="shared" si="12"/>
        <v>1.7550308639261412E-2</v>
      </c>
      <c r="I13" s="5">
        <f t="shared" si="13"/>
        <v>0.79749648860146016</v>
      </c>
      <c r="J13" s="45">
        <f t="shared" si="4"/>
        <v>1.9859678884821999E-2</v>
      </c>
      <c r="K13" s="5">
        <f t="shared" si="15"/>
        <v>0.788300631796375</v>
      </c>
      <c r="L13" s="5">
        <f t="shared" si="16"/>
        <v>0.80669234540654522</v>
      </c>
      <c r="M13" s="4"/>
      <c r="N13" s="6" t="s">
        <v>25</v>
      </c>
    </row>
    <row r="14" spans="3:26" ht="15.75" thickBot="1" x14ac:dyDescent="0.3">
      <c r="C14" s="3" t="s">
        <v>27</v>
      </c>
      <c r="D14" s="6">
        <f>T20</f>
        <v>1.5027999999999999</v>
      </c>
      <c r="E14" s="6">
        <f t="shared" ref="E14:F14" si="19">U20</f>
        <v>1.5071000000000001</v>
      </c>
      <c r="F14" s="6">
        <f t="shared" si="19"/>
        <v>1.4877</v>
      </c>
      <c r="G14" s="4">
        <f t="shared" si="11"/>
        <v>1.4992000000000001</v>
      </c>
      <c r="H14" s="3">
        <f t="shared" si="12"/>
        <v>1.0188719252192606E-2</v>
      </c>
      <c r="I14" s="5">
        <f t="shared" si="13"/>
        <v>0.305808084705737</v>
      </c>
      <c r="J14" s="45">
        <f t="shared" si="4"/>
        <v>1.1529409354288391E-2</v>
      </c>
      <c r="K14" s="5">
        <f t="shared" si="15"/>
        <v>0.30046948894675557</v>
      </c>
      <c r="L14" s="5">
        <f t="shared" si="16"/>
        <v>0.31114668046471849</v>
      </c>
      <c r="M14" s="4"/>
      <c r="N14" s="3" t="s">
        <v>9</v>
      </c>
      <c r="O14" s="3">
        <v>1</v>
      </c>
      <c r="P14" s="3">
        <v>2</v>
      </c>
      <c r="Q14" s="3">
        <v>3</v>
      </c>
      <c r="R14" s="3">
        <v>4</v>
      </c>
      <c r="S14" s="3">
        <v>5</v>
      </c>
      <c r="T14" s="3">
        <v>6</v>
      </c>
      <c r="U14" s="3">
        <v>7</v>
      </c>
      <c r="V14" s="3">
        <v>8</v>
      </c>
      <c r="W14" s="3">
        <v>9</v>
      </c>
      <c r="X14" s="3">
        <v>10</v>
      </c>
      <c r="Y14" s="3">
        <v>11</v>
      </c>
      <c r="Z14" s="3">
        <v>12</v>
      </c>
    </row>
    <row r="15" spans="3:26" ht="15.75" thickBot="1" x14ac:dyDescent="0.3">
      <c r="C15" s="3" t="s">
        <v>28</v>
      </c>
      <c r="D15" s="36">
        <f>T21</f>
        <v>0.21199999999999999</v>
      </c>
      <c r="E15" s="36">
        <f t="shared" ref="E15:F15" si="20">U21</f>
        <v>0.249</v>
      </c>
      <c r="F15" s="36">
        <f t="shared" si="20"/>
        <v>0.19520000000000001</v>
      </c>
      <c r="G15" s="4">
        <f t="shared" si="11"/>
        <v>0.21873333333333334</v>
      </c>
      <c r="H15" s="3">
        <f t="shared" si="12"/>
        <v>2.7524776717229214E-2</v>
      </c>
      <c r="I15" s="5">
        <f t="shared" si="13"/>
        <v>0.89871737486301695</v>
      </c>
      <c r="J15" s="45">
        <f t="shared" si="4"/>
        <v>3.1146644666848536E-2</v>
      </c>
      <c r="K15" s="5">
        <f t="shared" si="15"/>
        <v>0.88429518375024374</v>
      </c>
      <c r="L15" s="5">
        <f t="shared" si="16"/>
        <v>0.91313956597578994</v>
      </c>
      <c r="M15" s="4"/>
      <c r="N15" s="3">
        <v>24.5</v>
      </c>
      <c r="O15" s="3">
        <v>0.1106</v>
      </c>
      <c r="P15" s="3">
        <v>0.16650000000000001</v>
      </c>
      <c r="Q15" s="3">
        <v>0.13059999999999999</v>
      </c>
      <c r="R15" s="3">
        <v>0.14130000000000001</v>
      </c>
      <c r="S15" s="3">
        <v>0.15840000000000001</v>
      </c>
      <c r="T15" s="3">
        <v>0.1482</v>
      </c>
      <c r="U15" s="3">
        <v>0.16120000000000001</v>
      </c>
      <c r="V15" s="3">
        <v>0.15379999999999999</v>
      </c>
      <c r="W15" s="3">
        <v>0.13250000000000001</v>
      </c>
      <c r="X15" s="3">
        <v>0.13650000000000001</v>
      </c>
      <c r="Y15" s="3">
        <v>0.16650000000000001</v>
      </c>
      <c r="Z15" s="3">
        <v>0.1164</v>
      </c>
    </row>
    <row r="16" spans="3:26" ht="15.75" thickBot="1" x14ac:dyDescent="0.3">
      <c r="C16" s="6" t="s">
        <v>19</v>
      </c>
      <c r="D16" s="3">
        <f>Y16</f>
        <v>2.0186999999999999</v>
      </c>
      <c r="E16" s="3">
        <f>Y17</f>
        <v>2.1939000000000002</v>
      </c>
      <c r="F16" s="3">
        <f>Y18</f>
        <v>2.2663000000000002</v>
      </c>
      <c r="G16" s="4">
        <f t="shared" si="11"/>
        <v>2.1596333333333333</v>
      </c>
      <c r="H16" s="3">
        <f t="shared" si="12"/>
        <v>0.12730708280898345</v>
      </c>
      <c r="I16" s="5">
        <f t="shared" si="13"/>
        <v>0</v>
      </c>
      <c r="J16" s="45">
        <f t="shared" si="4"/>
        <v>0.14405887875349949</v>
      </c>
      <c r="K16" s="5">
        <f t="shared" si="15"/>
        <v>-6.6705248770701608E-2</v>
      </c>
      <c r="L16" s="5">
        <f t="shared" si="16"/>
        <v>6.6705248770701608E-2</v>
      </c>
      <c r="M16" s="4"/>
      <c r="N16" s="6" t="s">
        <v>29</v>
      </c>
      <c r="O16" s="3">
        <v>0.14849999999999999</v>
      </c>
      <c r="P16" s="3">
        <v>1.7810999999999999</v>
      </c>
      <c r="Q16" s="3">
        <v>2.1465999999999998</v>
      </c>
      <c r="R16" s="3">
        <v>2.1663000000000001</v>
      </c>
      <c r="S16" s="3">
        <v>1.9878</v>
      </c>
      <c r="T16" s="3">
        <v>1.8158000000000001</v>
      </c>
      <c r="U16" s="3">
        <v>1.3387</v>
      </c>
      <c r="V16" s="3">
        <v>1.8717999999999999</v>
      </c>
      <c r="W16" s="3">
        <v>2.2801999999999998</v>
      </c>
      <c r="X16" s="3">
        <v>1.8469</v>
      </c>
      <c r="Y16" s="3">
        <v>2.0186999999999999</v>
      </c>
      <c r="Z16" s="3">
        <v>0.13619999999999999</v>
      </c>
    </row>
    <row r="17" spans="3:26" ht="15.75" thickBot="1" x14ac:dyDescent="0.3">
      <c r="C17" s="6" t="s">
        <v>161</v>
      </c>
      <c r="D17" s="32">
        <f>V99</f>
        <v>0.20419999999999999</v>
      </c>
      <c r="E17" s="3">
        <f t="shared" ref="E17:F17" si="21">W77</f>
        <v>0.221</v>
      </c>
      <c r="F17" s="3">
        <f t="shared" si="21"/>
        <v>0.22109999999999999</v>
      </c>
      <c r="G17" s="4">
        <f t="shared" si="11"/>
        <v>0.21543333333333334</v>
      </c>
      <c r="H17" s="3">
        <f t="shared" ref="H17:H18" si="22">_xlfn.STDEV.S(D17:F17)</f>
        <v>9.728480525412659E-3</v>
      </c>
      <c r="I17" s="5">
        <f>($G$18-G17)/$G$18</f>
        <v>0.88027047054464613</v>
      </c>
      <c r="J17" s="45">
        <f t="shared" si="4"/>
        <v>1.1008609776794822E-2</v>
      </c>
      <c r="K17" s="5">
        <f>($G$18-(G17+J17))/$G$18</f>
        <v>0.87415231023890616</v>
      </c>
      <c r="L17" s="5">
        <f>($G$18-(G17-J17))/$G$18</f>
        <v>0.88638863085038611</v>
      </c>
      <c r="M17" s="4"/>
      <c r="N17" s="6" t="s">
        <v>30</v>
      </c>
      <c r="O17" s="3">
        <v>0.1409</v>
      </c>
      <c r="P17" s="3">
        <v>0.2321</v>
      </c>
      <c r="Q17" s="3">
        <v>0.2059</v>
      </c>
      <c r="R17" s="3">
        <v>0.18709999999999999</v>
      </c>
      <c r="S17" s="3">
        <v>0.1857</v>
      </c>
      <c r="T17" s="3">
        <v>0.22670000000000001</v>
      </c>
      <c r="U17" s="3">
        <v>0.20100000000000001</v>
      </c>
      <c r="V17" s="3">
        <v>0.19350000000000001</v>
      </c>
      <c r="W17" s="3">
        <v>0.1903</v>
      </c>
      <c r="X17" s="3">
        <v>0.2084</v>
      </c>
      <c r="Y17" s="3">
        <v>2.1939000000000002</v>
      </c>
      <c r="Z17" s="3">
        <v>0.1414</v>
      </c>
    </row>
    <row r="18" spans="3:26" ht="15.75" thickBot="1" x14ac:dyDescent="0.3">
      <c r="C18" s="6" t="s">
        <v>158</v>
      </c>
      <c r="D18" s="3">
        <f>Y77</f>
        <v>1.8008</v>
      </c>
      <c r="E18" s="3">
        <f>Y78</f>
        <v>1.8245</v>
      </c>
      <c r="F18" s="3">
        <f>Y79</f>
        <v>1.7726999999999999</v>
      </c>
      <c r="G18" s="4">
        <f t="shared" si="11"/>
        <v>1.7993333333333332</v>
      </c>
      <c r="H18" s="3">
        <f t="shared" si="22"/>
        <v>2.5931126727030875E-2</v>
      </c>
      <c r="I18" s="5">
        <f>($G$18-G18)/$G$18</f>
        <v>0</v>
      </c>
      <c r="J18" s="45">
        <f t="shared" si="4"/>
        <v>2.9343293072829464E-2</v>
      </c>
      <c r="K18" s="5">
        <f>($G$18-(G18+J18))/$G$18</f>
        <v>-1.6307869436548422E-2</v>
      </c>
      <c r="L18" s="5">
        <f>($G$18-(G18-J18))/$G$18</f>
        <v>1.6307869436548422E-2</v>
      </c>
      <c r="M18" s="4"/>
      <c r="N18" s="6" t="s">
        <v>31</v>
      </c>
      <c r="O18" s="3">
        <v>0.14929999999999999</v>
      </c>
      <c r="P18" s="3">
        <v>2.3151000000000002</v>
      </c>
      <c r="Q18" s="3">
        <v>2.0297000000000001</v>
      </c>
      <c r="R18" s="3">
        <v>2.0485000000000002</v>
      </c>
      <c r="S18" s="3">
        <v>2.2132000000000001</v>
      </c>
      <c r="T18" s="3">
        <v>2.3422999999999998</v>
      </c>
      <c r="U18" s="3">
        <v>2.3616999999999999</v>
      </c>
      <c r="V18" s="3">
        <v>1.7597</v>
      </c>
      <c r="W18" s="3">
        <v>2.0354000000000001</v>
      </c>
      <c r="X18" s="3">
        <v>1.966</v>
      </c>
      <c r="Y18" s="3">
        <v>2.2663000000000002</v>
      </c>
      <c r="Z18" s="3">
        <v>0.1401</v>
      </c>
    </row>
    <row r="19" spans="3:26" ht="15.75" thickBot="1" x14ac:dyDescent="0.3">
      <c r="C19" s="6" t="s">
        <v>32</v>
      </c>
      <c r="D19" s="3">
        <f>P29</f>
        <v>0.99229999999999996</v>
      </c>
      <c r="E19" s="3">
        <f>Q29</f>
        <v>0.78549999999999998</v>
      </c>
      <c r="F19" s="3">
        <f>R29</f>
        <v>0.65390000000000004</v>
      </c>
      <c r="G19" s="4">
        <f t="shared" si="11"/>
        <v>0.81056666666666677</v>
      </c>
      <c r="H19" s="3">
        <f t="shared" si="2"/>
        <v>0.17058690844649624</v>
      </c>
      <c r="I19" s="5">
        <f>($G$25-G19)/$G$25</f>
        <v>0.62561007528752444</v>
      </c>
      <c r="J19" s="45">
        <f t="shared" si="4"/>
        <v>0.19303371201821312</v>
      </c>
      <c r="K19" s="5">
        <f>($G$25-(G19+J19))/$G$25</f>
        <v>0.53645038012430302</v>
      </c>
      <c r="L19" s="5">
        <f>($G$25-(G19-J19))/$G$25</f>
        <v>0.71476977045074586</v>
      </c>
      <c r="M19" s="4"/>
      <c r="N19" s="6" t="s">
        <v>33</v>
      </c>
      <c r="O19" s="3">
        <v>0.151</v>
      </c>
      <c r="P19" s="3">
        <v>0.44669999999999999</v>
      </c>
      <c r="Q19" s="3">
        <v>0.41860000000000003</v>
      </c>
      <c r="R19" s="3">
        <v>0.4456</v>
      </c>
      <c r="S19" s="3">
        <v>0.41539999999999999</v>
      </c>
      <c r="T19" s="3">
        <v>0.4728</v>
      </c>
      <c r="U19" s="3">
        <v>0.4556</v>
      </c>
      <c r="V19" s="3">
        <v>0.43580000000000002</v>
      </c>
      <c r="W19" s="3">
        <v>0.42059999999999997</v>
      </c>
      <c r="X19" s="3">
        <v>0.78290000000000004</v>
      </c>
      <c r="Y19" s="3">
        <v>2.4039999999999999</v>
      </c>
      <c r="Z19" s="3">
        <v>0.1346</v>
      </c>
    </row>
    <row r="20" spans="3:26" ht="15.75" thickBot="1" x14ac:dyDescent="0.3">
      <c r="C20" s="3" t="s">
        <v>34</v>
      </c>
      <c r="D20" s="3">
        <f t="shared" ref="D20:F21" si="23">P31</f>
        <v>0.85729999999999995</v>
      </c>
      <c r="E20" s="3">
        <f t="shared" si="23"/>
        <v>0.90800000000000003</v>
      </c>
      <c r="F20" s="3">
        <f t="shared" si="23"/>
        <v>0.81769999999999998</v>
      </c>
      <c r="G20" s="4">
        <f t="shared" si="11"/>
        <v>0.86099999999999988</v>
      </c>
      <c r="H20" s="3">
        <f t="shared" si="2"/>
        <v>4.5263561503708499E-2</v>
      </c>
      <c r="I20" s="5">
        <f>($G$25-G20)/$G$25</f>
        <v>0.6023155917537838</v>
      </c>
      <c r="J20" s="45">
        <f t="shared" si="4"/>
        <v>5.1219600471075918E-2</v>
      </c>
      <c r="K20" s="5">
        <f t="shared" ref="K20:K25" si="24">($G$25-(G20+J20))/$G$25</f>
        <v>0.57865794192341502</v>
      </c>
      <c r="L20" s="5">
        <f t="shared" ref="L20:L25" si="25">($G$25-(G20-J20))/$G$25</f>
        <v>0.62597324158415235</v>
      </c>
      <c r="M20" s="4"/>
      <c r="N20" s="6" t="s">
        <v>35</v>
      </c>
      <c r="O20" s="3">
        <v>0.15060000000000001</v>
      </c>
      <c r="P20" s="3">
        <v>1.4424999999999999</v>
      </c>
      <c r="Q20" s="3">
        <v>1.4685999999999999</v>
      </c>
      <c r="R20" s="3">
        <v>1.7713000000000001</v>
      </c>
      <c r="S20" s="3">
        <v>1.4282999999999999</v>
      </c>
      <c r="T20" s="3">
        <v>1.5027999999999999</v>
      </c>
      <c r="U20" s="3">
        <v>1.5071000000000001</v>
      </c>
      <c r="V20" s="3">
        <v>1.4877</v>
      </c>
      <c r="W20" s="3">
        <v>2.0280999999999998</v>
      </c>
      <c r="X20" s="3">
        <v>1.4561999999999999</v>
      </c>
      <c r="Y20" s="3">
        <v>2.3875999999999999</v>
      </c>
      <c r="Z20" s="3">
        <v>0.1215</v>
      </c>
    </row>
    <row r="21" spans="3:26" ht="15.75" thickBot="1" x14ac:dyDescent="0.3">
      <c r="C21" s="3" t="s">
        <v>36</v>
      </c>
      <c r="D21" s="3">
        <f t="shared" si="23"/>
        <v>0.63519999999999999</v>
      </c>
      <c r="E21" s="3">
        <f t="shared" si="23"/>
        <v>0.3861</v>
      </c>
      <c r="F21" s="3">
        <f t="shared" si="23"/>
        <v>0.44919999999999999</v>
      </c>
      <c r="G21" s="4">
        <f t="shared" si="11"/>
        <v>0.49016666666666669</v>
      </c>
      <c r="H21" s="3">
        <f t="shared" si="2"/>
        <v>0.1295044529478937</v>
      </c>
      <c r="I21" s="5">
        <f>($G$25-G21)/$G$25</f>
        <v>0.7735985589136426</v>
      </c>
      <c r="J21" s="45">
        <f t="shared" si="4"/>
        <v>0.14654539145517531</v>
      </c>
      <c r="K21" s="5">
        <f t="shared" si="24"/>
        <v>0.70591119853958739</v>
      </c>
      <c r="L21" s="5">
        <f t="shared" si="25"/>
        <v>0.8412859192876978</v>
      </c>
      <c r="M21" s="4"/>
      <c r="N21" s="6" t="s">
        <v>37</v>
      </c>
      <c r="O21" s="3">
        <v>0.14169999999999999</v>
      </c>
      <c r="P21" s="3">
        <v>0.20849999999999999</v>
      </c>
      <c r="Q21" s="3">
        <v>0.21809999999999999</v>
      </c>
      <c r="R21" s="3">
        <v>0.21959999999999999</v>
      </c>
      <c r="S21" s="3">
        <v>0.2296</v>
      </c>
      <c r="T21" s="3">
        <v>0.21199999999999999</v>
      </c>
      <c r="U21" s="3">
        <v>0.249</v>
      </c>
      <c r="V21" s="3">
        <v>0.19520000000000001</v>
      </c>
      <c r="W21" s="3">
        <v>0.21179999999999999</v>
      </c>
      <c r="X21" s="3">
        <v>0.2107</v>
      </c>
      <c r="Y21" s="3">
        <v>2.5644999999999998</v>
      </c>
      <c r="Z21" s="3">
        <v>0.15179999999999999</v>
      </c>
    </row>
    <row r="22" spans="3:26" ht="15.75" thickBot="1" x14ac:dyDescent="0.3">
      <c r="C22" s="3" t="s">
        <v>38</v>
      </c>
      <c r="D22" s="3">
        <f>P30</f>
        <v>0.36599999999999999</v>
      </c>
      <c r="E22" s="3">
        <f>Q30</f>
        <v>0.36230000000000001</v>
      </c>
      <c r="F22" s="3">
        <f>R30</f>
        <v>0.71319999999999995</v>
      </c>
      <c r="G22" s="4">
        <f t="shared" si="11"/>
        <v>0.48049999999999998</v>
      </c>
      <c r="H22" s="3">
        <f t="shared" si="2"/>
        <v>0.20153260282147892</v>
      </c>
      <c r="I22" s="5">
        <f>($G$25-G22)/$G$25</f>
        <v>0.77806346322612441</v>
      </c>
      <c r="J22" s="45">
        <f t="shared" si="4"/>
        <v>0.22805141830402476</v>
      </c>
      <c r="K22" s="5">
        <f t="shared" si="24"/>
        <v>0.67272955691027481</v>
      </c>
      <c r="L22" s="5">
        <f t="shared" si="25"/>
        <v>0.8833973695419739</v>
      </c>
      <c r="M22" s="4"/>
      <c r="O22" s="3">
        <v>0.1234</v>
      </c>
      <c r="P22" s="3">
        <v>0.1368</v>
      </c>
      <c r="Q22" s="3">
        <v>0.14280000000000001</v>
      </c>
      <c r="R22" s="3">
        <v>0.13950000000000001</v>
      </c>
      <c r="S22" s="3">
        <v>0.14530000000000001</v>
      </c>
      <c r="T22" s="3">
        <v>0.1515</v>
      </c>
      <c r="U22" s="3">
        <v>0.1487</v>
      </c>
      <c r="V22" s="3">
        <v>0.14510000000000001</v>
      </c>
      <c r="W22" s="3">
        <v>0.14849999999999999</v>
      </c>
      <c r="X22" s="3">
        <v>0.16220000000000001</v>
      </c>
      <c r="Y22" s="3">
        <v>0.15029999999999999</v>
      </c>
      <c r="Z22" s="3">
        <v>0.111</v>
      </c>
    </row>
    <row r="23" spans="3:26" ht="15.75" thickBot="1" x14ac:dyDescent="0.3">
      <c r="C23" s="6" t="s">
        <v>39</v>
      </c>
      <c r="D23" s="3">
        <f>S27</f>
        <v>2.1183000000000001</v>
      </c>
      <c r="E23" s="3">
        <f t="shared" ref="E23:F23" si="26">T27</f>
        <v>1.8456999999999999</v>
      </c>
      <c r="F23" s="3">
        <f t="shared" si="26"/>
        <v>1.575</v>
      </c>
      <c r="G23" s="4">
        <f t="shared" ref="G23:G24" si="27">AVERAGE(D23:F23)</f>
        <v>1.8463333333333332</v>
      </c>
      <c r="H23" s="3">
        <f t="shared" si="2"/>
        <v>0.27165055371438845</v>
      </c>
      <c r="I23" s="5">
        <f t="shared" ref="I23:I24" si="28">($G$25-G23)/$G$25</f>
        <v>0.14720327631599223</v>
      </c>
      <c r="J23" s="45">
        <f t="shared" si="4"/>
        <v>0.30739589123709471</v>
      </c>
      <c r="K23" s="5">
        <f t="shared" si="24"/>
        <v>5.2212169618200358E-3</v>
      </c>
      <c r="L23" s="5">
        <f t="shared" si="25"/>
        <v>0.28918533567016441</v>
      </c>
      <c r="M23" s="4"/>
    </row>
    <row r="24" spans="3:26" ht="15.75" thickBot="1" x14ac:dyDescent="0.3">
      <c r="C24" s="6" t="s">
        <v>40</v>
      </c>
      <c r="D24" s="3">
        <f>P28</f>
        <v>3.3243</v>
      </c>
      <c r="E24" s="3">
        <f t="shared" ref="E24:F24" si="29">Q28</f>
        <v>3.5365000000000002</v>
      </c>
      <c r="F24" s="3">
        <f t="shared" si="29"/>
        <v>2.9115000000000002</v>
      </c>
      <c r="G24" s="4">
        <f t="shared" si="27"/>
        <v>3.2574333333333336</v>
      </c>
      <c r="H24" s="3">
        <f t="shared" si="2"/>
        <v>0.31782009586137455</v>
      </c>
      <c r="I24" s="5">
        <f t="shared" si="28"/>
        <v>-0.5045649797539683</v>
      </c>
      <c r="J24" s="45">
        <f t="shared" si="4"/>
        <v>0.35964068647945274</v>
      </c>
      <c r="K24" s="5">
        <f t="shared" si="24"/>
        <v>-0.67067821272010553</v>
      </c>
      <c r="L24" s="5">
        <f t="shared" si="25"/>
        <v>-0.33845174678783113</v>
      </c>
      <c r="M24" s="4"/>
      <c r="N24" s="6" t="s">
        <v>41</v>
      </c>
    </row>
    <row r="25" spans="3:26" ht="15.75" thickBot="1" x14ac:dyDescent="0.3">
      <c r="C25" s="6" t="s">
        <v>19</v>
      </c>
      <c r="D25" s="3">
        <f>Y27</f>
        <v>2.2107999999999999</v>
      </c>
      <c r="E25" s="3">
        <f>Y28</f>
        <v>2.1671</v>
      </c>
      <c r="F25" s="3">
        <f>Y29</f>
        <v>2.1172</v>
      </c>
      <c r="G25" s="4">
        <f>AVERAGE(D25:F25)</f>
        <v>2.1650333333333336</v>
      </c>
      <c r="H25" s="3">
        <f>_xlfn.STDEV.S(D25:F25)</f>
        <v>4.6834211142425891E-2</v>
      </c>
      <c r="I25" s="5">
        <f>($G$25-G25)/$G$25</f>
        <v>0</v>
      </c>
      <c r="J25" s="45">
        <f t="shared" si="4"/>
        <v>5.299692519548041E-2</v>
      </c>
      <c r="K25" s="5">
        <f t="shared" si="24"/>
        <v>-2.4478572398645357E-2</v>
      </c>
      <c r="L25" s="5">
        <f t="shared" si="25"/>
        <v>2.4478572398645357E-2</v>
      </c>
      <c r="M25" s="4"/>
      <c r="N25" s="3" t="s">
        <v>9</v>
      </c>
      <c r="O25" s="3">
        <v>1</v>
      </c>
      <c r="P25" s="3">
        <v>2</v>
      </c>
      <c r="Q25" s="3">
        <v>3</v>
      </c>
      <c r="R25" s="3">
        <v>4</v>
      </c>
      <c r="S25" s="3">
        <v>5</v>
      </c>
      <c r="T25" s="3">
        <v>6</v>
      </c>
      <c r="U25" s="3">
        <v>7</v>
      </c>
      <c r="V25" s="3">
        <v>8</v>
      </c>
      <c r="W25" s="3">
        <v>9</v>
      </c>
      <c r="X25" s="3">
        <v>10</v>
      </c>
      <c r="Y25" s="3">
        <v>11</v>
      </c>
      <c r="Z25" s="3">
        <v>12</v>
      </c>
    </row>
    <row r="26" spans="3:26" ht="15.75" thickBot="1" x14ac:dyDescent="0.3">
      <c r="J26" s="45"/>
      <c r="L26" s="4"/>
      <c r="M26" s="4"/>
      <c r="N26" s="3">
        <v>22.7</v>
      </c>
      <c r="O26" s="3">
        <v>0.1431</v>
      </c>
      <c r="P26" s="3">
        <v>0.1298</v>
      </c>
      <c r="Q26" s="3">
        <v>0.1268</v>
      </c>
      <c r="R26" s="3">
        <v>0.13389999999999999</v>
      </c>
      <c r="S26" s="3">
        <v>0.3453</v>
      </c>
      <c r="T26" s="3">
        <v>0.12790000000000001</v>
      </c>
      <c r="U26" s="3">
        <v>0.13420000000000001</v>
      </c>
      <c r="V26" s="3">
        <v>0.12839999999999999</v>
      </c>
      <c r="W26" s="3">
        <v>0.13550000000000001</v>
      </c>
      <c r="X26" s="3">
        <v>0.12139999999999999</v>
      </c>
      <c r="Y26" s="3">
        <v>0.14149999999999999</v>
      </c>
      <c r="Z26" s="3">
        <v>0.12590000000000001</v>
      </c>
    </row>
    <row r="27" spans="3:26" ht="15.75" thickBot="1" x14ac:dyDescent="0.3">
      <c r="C27" s="1" t="s">
        <v>42</v>
      </c>
      <c r="D27" s="2" t="s">
        <v>1</v>
      </c>
      <c r="E27" s="2" t="s">
        <v>2</v>
      </c>
      <c r="F27" s="2" t="s">
        <v>3</v>
      </c>
      <c r="G27" s="2" t="s">
        <v>4</v>
      </c>
      <c r="H27" s="2" t="s">
        <v>5</v>
      </c>
      <c r="I27" s="2" t="s">
        <v>6</v>
      </c>
      <c r="J27" s="1" t="s">
        <v>194</v>
      </c>
      <c r="K27" s="1" t="s">
        <v>196</v>
      </c>
      <c r="L27" s="1" t="s">
        <v>195</v>
      </c>
      <c r="M27" s="36"/>
      <c r="N27" s="6" t="s">
        <v>43</v>
      </c>
      <c r="O27" s="3">
        <v>0.13189999999999999</v>
      </c>
      <c r="P27" s="3">
        <v>1.8986000000000001</v>
      </c>
      <c r="Q27" s="3">
        <v>1.9447000000000001</v>
      </c>
      <c r="R27" s="3">
        <v>2.1598000000000002</v>
      </c>
      <c r="S27" s="3">
        <v>2.1183000000000001</v>
      </c>
      <c r="T27" s="3">
        <v>1.8456999999999999</v>
      </c>
      <c r="U27" s="3">
        <v>1.575</v>
      </c>
      <c r="V27" s="3">
        <v>1.8696999999999999</v>
      </c>
      <c r="W27" s="3">
        <v>1.7266999999999999</v>
      </c>
      <c r="X27" s="3">
        <v>1.7943</v>
      </c>
      <c r="Y27" s="3">
        <v>2.2107999999999999</v>
      </c>
      <c r="Z27" s="3">
        <v>0.12989999999999999</v>
      </c>
    </row>
    <row r="28" spans="3:26" ht="15.75" thickBot="1" x14ac:dyDescent="0.3">
      <c r="C28" s="3" t="s">
        <v>8</v>
      </c>
      <c r="D28" s="3">
        <f>V66</f>
        <v>1.0198</v>
      </c>
      <c r="E28" s="3">
        <f t="shared" ref="E28:F28" si="30">W66</f>
        <v>1.1752</v>
      </c>
      <c r="F28" s="3">
        <f t="shared" si="30"/>
        <v>1.1425000000000001</v>
      </c>
      <c r="G28" s="4">
        <f t="shared" ref="G28:G34" si="31">AVERAGE(D28:F28)</f>
        <v>1.1125</v>
      </c>
      <c r="H28" s="3">
        <f t="shared" ref="H28:H49" si="32">_xlfn.STDEV.S(D28:F28)</f>
        <v>8.192856644663081E-2</v>
      </c>
      <c r="I28" s="5">
        <f>($G$34-G28)/$G$34</f>
        <v>7.1911237173604772E-2</v>
      </c>
      <c r="J28" s="45">
        <f t="shared" si="4"/>
        <v>9.2709197004319122E-2</v>
      </c>
      <c r="K28" s="5">
        <f>($G$34-(G28+J28))/$G$34</f>
        <v>-5.4302135682981192E-3</v>
      </c>
      <c r="L28" s="5">
        <f>($G$34-(G28-J28))/$G$34</f>
        <v>0.14925268791550766</v>
      </c>
      <c r="M28" s="4"/>
      <c r="N28" s="6" t="s">
        <v>44</v>
      </c>
      <c r="O28" s="3">
        <v>0.13070000000000001</v>
      </c>
      <c r="P28" s="3">
        <v>3.3243</v>
      </c>
      <c r="Q28" s="3">
        <v>3.5365000000000002</v>
      </c>
      <c r="R28" s="3">
        <v>2.9115000000000002</v>
      </c>
      <c r="S28" s="3">
        <v>2.9043000000000001</v>
      </c>
      <c r="T28" s="3">
        <v>2.8721000000000001</v>
      </c>
      <c r="U28" s="3">
        <v>2.6476999999999999</v>
      </c>
      <c r="V28" s="3">
        <v>2.99</v>
      </c>
      <c r="W28" s="3">
        <v>3.1890000000000001</v>
      </c>
      <c r="X28" s="3">
        <v>3.0779000000000001</v>
      </c>
      <c r="Y28" s="3">
        <v>2.1671</v>
      </c>
      <c r="Z28" s="3">
        <v>0.13189999999999999</v>
      </c>
    </row>
    <row r="29" spans="3:26" ht="15.75" thickBot="1" x14ac:dyDescent="0.3">
      <c r="C29" s="3" t="s">
        <v>10</v>
      </c>
      <c r="D29" s="32">
        <f>P67</f>
        <v>0.47839999999999999</v>
      </c>
      <c r="E29" s="3">
        <f t="shared" ref="E29:F29" si="33">Q67</f>
        <v>0.42449999999999999</v>
      </c>
      <c r="F29" s="3">
        <f t="shared" si="33"/>
        <v>0.41880000000000001</v>
      </c>
      <c r="G29" s="4">
        <f t="shared" si="31"/>
        <v>0.44056666666666672</v>
      </c>
      <c r="H29" s="3">
        <f t="shared" si="32"/>
        <v>3.2888346466998508E-2</v>
      </c>
      <c r="I29" s="5">
        <f t="shared" ref="I29:I34" si="34">($G$34-G29)/$G$34</f>
        <v>0.63246294596924435</v>
      </c>
      <c r="J29" s="45">
        <f t="shared" si="4"/>
        <v>3.7215983679409967E-2</v>
      </c>
      <c r="K29" s="5">
        <f t="shared" ref="K29:K46" si="35">($G$34-(G29+J29))/$G$34</f>
        <v>0.6014159920363088</v>
      </c>
      <c r="L29" s="5">
        <f t="shared" ref="L29:L34" si="36">($G$34-(G29-J29))/$G$34</f>
        <v>0.66350989990218012</v>
      </c>
      <c r="M29" s="4"/>
      <c r="N29" s="6" t="s">
        <v>45</v>
      </c>
      <c r="O29" s="3">
        <v>0.1353</v>
      </c>
      <c r="P29" s="3">
        <v>0.99229999999999996</v>
      </c>
      <c r="Q29" s="3">
        <v>0.78549999999999998</v>
      </c>
      <c r="R29" s="3">
        <v>0.65390000000000004</v>
      </c>
      <c r="S29" s="3">
        <v>0.7984</v>
      </c>
      <c r="T29" s="3">
        <v>0.57830000000000004</v>
      </c>
      <c r="U29" s="3">
        <v>0.62519999999999998</v>
      </c>
      <c r="V29" s="3">
        <v>0.59740000000000004</v>
      </c>
      <c r="W29" s="3">
        <v>0.71</v>
      </c>
      <c r="X29" s="3">
        <v>0.90169999999999995</v>
      </c>
      <c r="Y29" s="3">
        <v>2.1172</v>
      </c>
      <c r="Z29" s="3">
        <v>0.14269999999999999</v>
      </c>
    </row>
    <row r="30" spans="3:26" ht="15.75" thickBot="1" x14ac:dyDescent="0.3">
      <c r="C30" s="3" t="s">
        <v>11</v>
      </c>
      <c r="D30" s="3">
        <f>S67</f>
        <v>0.68079999999999996</v>
      </c>
      <c r="E30" s="3">
        <f t="shared" ref="E30:F30" si="37">T67</f>
        <v>0.78180000000000005</v>
      </c>
      <c r="F30" s="3">
        <f t="shared" si="37"/>
        <v>0.89959999999999996</v>
      </c>
      <c r="G30" s="4">
        <f t="shared" si="31"/>
        <v>0.78739999999999999</v>
      </c>
      <c r="H30" s="3">
        <f t="shared" si="32"/>
        <v>0.10950744266943666</v>
      </c>
      <c r="I30" s="5">
        <f t="shared" si="34"/>
        <v>0.34312171519145745</v>
      </c>
      <c r="J30" s="45">
        <f t="shared" si="4"/>
        <v>0.12391705989989873</v>
      </c>
      <c r="K30" s="5">
        <f t="shared" si="35"/>
        <v>0.23974550771677761</v>
      </c>
      <c r="L30" s="5">
        <f t="shared" si="36"/>
        <v>0.44649792266613736</v>
      </c>
      <c r="M30" s="4"/>
      <c r="N30" s="6" t="s">
        <v>46</v>
      </c>
      <c r="O30" s="3">
        <v>0.15529999999999999</v>
      </c>
      <c r="P30" s="3">
        <v>0.36599999999999999</v>
      </c>
      <c r="Q30" s="3">
        <v>0.36230000000000001</v>
      </c>
      <c r="R30" s="3">
        <v>0.71319999999999995</v>
      </c>
      <c r="S30" s="3">
        <v>0.22750000000000001</v>
      </c>
      <c r="T30" s="3">
        <v>0.43440000000000001</v>
      </c>
      <c r="U30" s="3">
        <v>0.2266</v>
      </c>
      <c r="V30" s="3">
        <v>0.18090000000000001</v>
      </c>
      <c r="W30" s="3">
        <v>0.22209999999999999</v>
      </c>
      <c r="X30" s="3">
        <v>0.2132</v>
      </c>
      <c r="Y30" s="3">
        <v>2.0760999999999998</v>
      </c>
      <c r="Z30" s="3">
        <v>0.14169999999999999</v>
      </c>
    </row>
    <row r="31" spans="3:26" ht="15.75" thickBot="1" x14ac:dyDescent="0.3">
      <c r="C31" s="3" t="s">
        <v>13</v>
      </c>
      <c r="D31" s="3">
        <f>V67</f>
        <v>1.1815</v>
      </c>
      <c r="E31" s="3">
        <f t="shared" ref="E31:F31" si="38">W67</f>
        <v>1.2535000000000001</v>
      </c>
      <c r="F31" s="3">
        <f t="shared" si="38"/>
        <v>1.2968999999999999</v>
      </c>
      <c r="G31" s="4">
        <f t="shared" si="31"/>
        <v>1.2439666666666667</v>
      </c>
      <c r="H31" s="3">
        <f t="shared" si="32"/>
        <v>5.8287677371236295E-2</v>
      </c>
      <c r="I31" s="5">
        <f t="shared" si="34"/>
        <v>-3.7763132282194516E-2</v>
      </c>
      <c r="J31" s="45">
        <f t="shared" si="4"/>
        <v>6.5957504185725477E-2</v>
      </c>
      <c r="K31" s="5">
        <f t="shared" si="35"/>
        <v>-9.2787328649697159E-2</v>
      </c>
      <c r="L31" s="5">
        <f t="shared" si="36"/>
        <v>1.7261064085308139E-2</v>
      </c>
      <c r="M31" s="4"/>
      <c r="N31" s="6" t="s">
        <v>47</v>
      </c>
      <c r="O31" s="3">
        <v>0.12790000000000001</v>
      </c>
      <c r="P31" s="3">
        <v>0.85729999999999995</v>
      </c>
      <c r="Q31" s="3">
        <v>0.90800000000000003</v>
      </c>
      <c r="R31" s="3">
        <v>0.81769999999999998</v>
      </c>
      <c r="S31" s="3">
        <v>1.4036</v>
      </c>
      <c r="T31" s="3">
        <v>0.69479999999999997</v>
      </c>
      <c r="U31" s="3">
        <v>0.97240000000000004</v>
      </c>
      <c r="V31" s="3">
        <v>0.51290000000000002</v>
      </c>
      <c r="W31" s="3">
        <v>0.50539999999999996</v>
      </c>
      <c r="X31" s="3">
        <v>0.8105</v>
      </c>
      <c r="Y31" s="3">
        <v>2.6143999999999998</v>
      </c>
      <c r="Z31" s="3">
        <v>0.14760000000000001</v>
      </c>
    </row>
    <row r="32" spans="3:26" ht="15.75" thickBot="1" x14ac:dyDescent="0.3">
      <c r="C32" s="3" t="s">
        <v>15</v>
      </c>
      <c r="D32" s="3">
        <f>P68</f>
        <v>0.76319999999999999</v>
      </c>
      <c r="E32" s="3">
        <f t="shared" ref="E32:F32" si="39">Q68</f>
        <v>0.74480000000000002</v>
      </c>
      <c r="F32" s="3">
        <f t="shared" si="39"/>
        <v>0.75370000000000004</v>
      </c>
      <c r="G32" s="4">
        <f t="shared" si="31"/>
        <v>0.75390000000000013</v>
      </c>
      <c r="H32" s="3">
        <f t="shared" si="32"/>
        <v>9.2016302903344116E-3</v>
      </c>
      <c r="I32" s="5">
        <f t="shared" si="34"/>
        <v>0.37106865771252184</v>
      </c>
      <c r="J32" s="45">
        <f t="shared" si="4"/>
        <v>1.04124335667856E-2</v>
      </c>
      <c r="K32" s="5">
        <f t="shared" si="35"/>
        <v>0.36238221943206339</v>
      </c>
      <c r="L32" s="5">
        <f t="shared" si="36"/>
        <v>0.3797550959929803</v>
      </c>
      <c r="M32" s="4"/>
      <c r="N32" s="6" t="s">
        <v>48</v>
      </c>
      <c r="O32" s="3">
        <v>0.123</v>
      </c>
      <c r="P32" s="3">
        <v>0.63519999999999999</v>
      </c>
      <c r="Q32" s="3">
        <v>0.3861</v>
      </c>
      <c r="R32" s="3">
        <v>0.44919999999999999</v>
      </c>
      <c r="S32" s="3">
        <v>0.36780000000000002</v>
      </c>
      <c r="T32" s="3">
        <v>0.63449999999999995</v>
      </c>
      <c r="U32" s="3">
        <v>0.43809999999999999</v>
      </c>
      <c r="V32" s="3">
        <v>0.40200000000000002</v>
      </c>
      <c r="W32" s="3">
        <v>0.42970000000000003</v>
      </c>
      <c r="X32" s="3">
        <v>0.45529999999999998</v>
      </c>
      <c r="Y32" s="3">
        <v>2.2852999999999999</v>
      </c>
      <c r="Z32" s="3">
        <v>0.13289999999999999</v>
      </c>
    </row>
    <row r="33" spans="3:26" ht="15.75" thickBot="1" x14ac:dyDescent="0.3">
      <c r="C33" s="3" t="s">
        <v>17</v>
      </c>
      <c r="D33" s="3">
        <f>S68</f>
        <v>0.32040000000000002</v>
      </c>
      <c r="E33" s="3">
        <f t="shared" ref="E33:F33" si="40">T68</f>
        <v>0.33989999999999998</v>
      </c>
      <c r="F33" s="3">
        <f t="shared" si="40"/>
        <v>0.3286</v>
      </c>
      <c r="G33" s="4">
        <f t="shared" si="31"/>
        <v>0.32963333333333333</v>
      </c>
      <c r="H33" s="3">
        <f t="shared" si="32"/>
        <v>9.7909822455835831E-3</v>
      </c>
      <c r="I33" s="5">
        <f t="shared" si="34"/>
        <v>0.72500764717332666</v>
      </c>
      <c r="J33" s="45">
        <f t="shared" si="4"/>
        <v>1.1079335831695462E-2</v>
      </c>
      <c r="K33" s="5">
        <f t="shared" si="35"/>
        <v>0.71576485428795456</v>
      </c>
      <c r="L33" s="5">
        <f t="shared" si="36"/>
        <v>0.73425044005869877</v>
      </c>
      <c r="M33" s="4"/>
      <c r="O33" s="3">
        <v>0.1288</v>
      </c>
      <c r="P33" s="3">
        <v>1.9955000000000001</v>
      </c>
      <c r="Q33" s="3">
        <v>2.0013000000000001</v>
      </c>
      <c r="R33" s="3">
        <v>2.0002</v>
      </c>
      <c r="S33" s="3">
        <v>0.14460000000000001</v>
      </c>
      <c r="T33" s="3">
        <v>0.13650000000000001</v>
      </c>
      <c r="U33" s="3">
        <v>0.1346</v>
      </c>
      <c r="V33" s="3">
        <v>0.1404</v>
      </c>
      <c r="W33" s="3">
        <v>0.14169999999999999</v>
      </c>
      <c r="X33" s="3">
        <v>0.1067</v>
      </c>
      <c r="Y33" s="3">
        <v>0.1196</v>
      </c>
      <c r="Z33" s="3">
        <v>0.1231</v>
      </c>
    </row>
    <row r="34" spans="3:26" ht="15.75" thickBot="1" x14ac:dyDescent="0.3">
      <c r="C34" s="6" t="s">
        <v>19</v>
      </c>
      <c r="D34" s="6">
        <f>Y66</f>
        <v>1.1567000000000001</v>
      </c>
      <c r="E34" s="6">
        <f>Y67</f>
        <v>1.1960999999999999</v>
      </c>
      <c r="F34" s="6">
        <f>Y68</f>
        <v>1.2433000000000001</v>
      </c>
      <c r="G34" s="7">
        <f t="shared" si="31"/>
        <v>1.1987000000000001</v>
      </c>
      <c r="H34" s="3">
        <f t="shared" si="32"/>
        <v>4.3358505509300024E-2</v>
      </c>
      <c r="I34" s="5">
        <f t="shared" si="34"/>
        <v>0</v>
      </c>
      <c r="J34" s="45">
        <f t="shared" si="4"/>
        <v>4.9063866285186997E-2</v>
      </c>
      <c r="K34" s="5">
        <f t="shared" si="35"/>
        <v>-4.0930897042785512E-2</v>
      </c>
      <c r="L34" s="5">
        <f t="shared" si="36"/>
        <v>4.0930897042785512E-2</v>
      </c>
      <c r="M34" s="4"/>
    </row>
    <row r="35" spans="3:26" ht="15.75" thickBot="1" x14ac:dyDescent="0.3">
      <c r="I35" s="5"/>
      <c r="J35" s="45"/>
      <c r="K35" s="5"/>
      <c r="L35" s="5"/>
      <c r="M35" s="4"/>
    </row>
    <row r="36" spans="3:26" ht="15.75" thickBot="1" x14ac:dyDescent="0.3">
      <c r="C36" s="3" t="s">
        <v>22</v>
      </c>
      <c r="D36" s="3">
        <f>P66</f>
        <v>0.21640000000000001</v>
      </c>
      <c r="E36" s="3">
        <f t="shared" ref="E36:F36" si="41">Q66</f>
        <v>0.2215</v>
      </c>
      <c r="F36" s="3">
        <f t="shared" si="41"/>
        <v>0.21759999999999999</v>
      </c>
      <c r="G36" s="4">
        <f>AVERAGE(D36:F36)</f>
        <v>0.2185</v>
      </c>
      <c r="H36" s="3">
        <f t="shared" si="32"/>
        <v>2.6664583251946763E-3</v>
      </c>
      <c r="I36" s="5">
        <f t="shared" ref="I36:I44" si="42">($G$34-G36)/$G$34</f>
        <v>0.81771919579544505</v>
      </c>
      <c r="J36" s="45">
        <f t="shared" si="4"/>
        <v>3.017326201298937E-3</v>
      </c>
      <c r="K36" s="5">
        <f t="shared" si="35"/>
        <v>0.81520203036514649</v>
      </c>
      <c r="L36" s="5">
        <f>($G$34-(G36-J36))/$G$34</f>
        <v>0.82023636122574373</v>
      </c>
      <c r="M36" s="4"/>
      <c r="N36" s="49" t="s">
        <v>50</v>
      </c>
      <c r="O36" s="49" t="s">
        <v>197</v>
      </c>
      <c r="P36" s="46" t="s">
        <v>198</v>
      </c>
      <c r="Q36" s="46"/>
      <c r="R36" s="47" t="s">
        <v>197</v>
      </c>
      <c r="S36" s="47" t="s">
        <v>198</v>
      </c>
      <c r="T36" s="47" t="s">
        <v>51</v>
      </c>
      <c r="U36" s="1" t="s">
        <v>199</v>
      </c>
      <c r="V36" s="47" t="s">
        <v>200</v>
      </c>
      <c r="W36" s="47" t="s">
        <v>52</v>
      </c>
      <c r="X36" s="47" t="s">
        <v>201</v>
      </c>
      <c r="Y36" s="47" t="s">
        <v>202</v>
      </c>
      <c r="Z36" s="47" t="s">
        <v>53</v>
      </c>
    </row>
    <row r="37" spans="3:26" ht="15.75" thickBot="1" x14ac:dyDescent="0.3">
      <c r="C37" s="3" t="s">
        <v>23</v>
      </c>
      <c r="D37" s="3">
        <f>S66</f>
        <v>1.0582</v>
      </c>
      <c r="E37" s="3">
        <f t="shared" ref="E37:F37" si="43">T66</f>
        <v>1.0673999999999999</v>
      </c>
      <c r="F37" s="32">
        <f t="shared" si="43"/>
        <v>0.98980000000000001</v>
      </c>
      <c r="G37" s="4">
        <f>AVERAGE(D37:F37)</f>
        <v>1.0384666666666666</v>
      </c>
      <c r="H37" s="3">
        <f t="shared" si="32"/>
        <v>4.2396855229289473E-2</v>
      </c>
      <c r="I37" s="5">
        <f t="shared" si="42"/>
        <v>0.13367258975000704</v>
      </c>
      <c r="J37" s="45">
        <f t="shared" si="4"/>
        <v>4.7975676547156704E-2</v>
      </c>
      <c r="K37" s="5">
        <f t="shared" si="35"/>
        <v>9.3649500947840844E-2</v>
      </c>
      <c r="L37" s="5">
        <f t="shared" ref="L37:L46" si="44">($G$34-(G37-J37))/$G$34</f>
        <v>0.17369567855217333</v>
      </c>
      <c r="M37" s="4"/>
      <c r="N37" s="8" t="s">
        <v>8</v>
      </c>
      <c r="O37" s="9">
        <f>ABS(AVERAGE(R37,U37,X37)-Q37)</f>
        <v>5.7451749896233195E-2</v>
      </c>
      <c r="P37" s="9">
        <f>(AVERAGE(S37,V37,Y37)-Q37)</f>
        <v>5.7451749896233223E-2</v>
      </c>
      <c r="Q37" s="9">
        <f t="shared" ref="Q37:Q42" si="45">AVERAGE(T37,W37,Z37)</f>
        <v>0.15134613530150431</v>
      </c>
      <c r="R37" s="37">
        <f>K3</f>
        <v>0.18574020681585715</v>
      </c>
      <c r="S37" s="37">
        <f>L3</f>
        <v>0.30875717493364963</v>
      </c>
      <c r="T37" s="5">
        <f t="shared" ref="T37:T42" si="46">I3</f>
        <v>0.24724869087475337</v>
      </c>
      <c r="U37" s="5">
        <f>K28</f>
        <v>-5.4302135682981192E-3</v>
      </c>
      <c r="V37" s="5">
        <f>L28</f>
        <v>0.14925268791550766</v>
      </c>
      <c r="W37" s="5">
        <f t="shared" ref="W37:W42" si="47">I28</f>
        <v>7.1911237173604772E-2</v>
      </c>
      <c r="X37" s="5">
        <f>K53</f>
        <v>0.10137316296825433</v>
      </c>
      <c r="Y37" s="5">
        <f>L53</f>
        <v>0.16838379274405532</v>
      </c>
      <c r="Z37" s="5">
        <f t="shared" ref="Z37:Z42" si="48">I53</f>
        <v>0.13487847785615481</v>
      </c>
    </row>
    <row r="38" spans="3:26" ht="15.75" thickBot="1" x14ac:dyDescent="0.3">
      <c r="C38" s="3" t="s">
        <v>24</v>
      </c>
      <c r="D38" s="6">
        <f>V68</f>
        <v>1.1046</v>
      </c>
      <c r="E38" s="6">
        <f t="shared" ref="E38:F38" si="49">W68</f>
        <v>1.2607999999999999</v>
      </c>
      <c r="F38" s="6">
        <f t="shared" si="49"/>
        <v>1.2949999999999999</v>
      </c>
      <c r="G38" s="4">
        <f>AVERAGE(D38:F38)</f>
        <v>1.2201333333333333</v>
      </c>
      <c r="H38" s="3">
        <f t="shared" si="32"/>
        <v>0.10150553351090433</v>
      </c>
      <c r="I38" s="5">
        <f t="shared" si="42"/>
        <v>-1.7880481632879947E-2</v>
      </c>
      <c r="J38" s="45">
        <f t="shared" si="4"/>
        <v>0.1148622136507301</v>
      </c>
      <c r="K38" s="5">
        <f t="shared" si="35"/>
        <v>-0.11370280052061667</v>
      </c>
      <c r="L38" s="5">
        <f t="shared" si="44"/>
        <v>7.7941837254856774E-2</v>
      </c>
      <c r="M38" s="4"/>
      <c r="N38" s="8" t="s">
        <v>10</v>
      </c>
      <c r="O38" s="9">
        <f t="shared" ref="O38:O59" si="50">ABS(AVERAGE(R38,U38,X38)-Q38)</f>
        <v>2.7650844484756631E-2</v>
      </c>
      <c r="P38" s="9">
        <f t="shared" ref="P38:P59" si="51">(AVERAGE(S38,V38,Y38)-Q38)</f>
        <v>2.7650844484756409E-2</v>
      </c>
      <c r="Q38" s="9">
        <f t="shared" si="45"/>
        <v>0.7268204701174511</v>
      </c>
      <c r="R38" s="37">
        <f t="shared" ref="R38:S38" si="52">K4</f>
        <v>0.68892698918445672</v>
      </c>
      <c r="S38" s="37">
        <f t="shared" si="52"/>
        <v>0.76345518954333103</v>
      </c>
      <c r="T38" s="5">
        <f t="shared" si="46"/>
        <v>0.72619108936389387</v>
      </c>
      <c r="U38" s="5">
        <f>K29</f>
        <v>0.6014159920363088</v>
      </c>
      <c r="V38" s="5">
        <f t="shared" ref="V38:V42" si="53">L29</f>
        <v>0.66350989990218012</v>
      </c>
      <c r="W38" s="5">
        <f t="shared" si="47"/>
        <v>0.63246294596924435</v>
      </c>
      <c r="X38" s="5">
        <f t="shared" ref="X38:Y38" si="54">K54</f>
        <v>0.80716589567731789</v>
      </c>
      <c r="Y38" s="5">
        <f t="shared" si="54"/>
        <v>0.8364488543611116</v>
      </c>
      <c r="Z38" s="5">
        <f t="shared" si="48"/>
        <v>0.82180737501921475</v>
      </c>
    </row>
    <row r="39" spans="3:26" ht="15.75" thickBot="1" x14ac:dyDescent="0.3">
      <c r="C39" s="3" t="s">
        <v>26</v>
      </c>
      <c r="D39" s="6">
        <f>P69</f>
        <v>0.311</v>
      </c>
      <c r="E39" s="6">
        <f t="shared" ref="E39:F39" si="55">Q69</f>
        <v>0.29709999999999998</v>
      </c>
      <c r="F39" s="6">
        <f t="shared" si="55"/>
        <v>0.2833</v>
      </c>
      <c r="G39" s="4">
        <f>AVERAGE(D39:F39)</f>
        <v>0.2971333333333333</v>
      </c>
      <c r="H39" s="3">
        <f t="shared" si="32"/>
        <v>1.3850030084203187E-2</v>
      </c>
      <c r="I39" s="5">
        <f t="shared" si="42"/>
        <v>0.75212035260421017</v>
      </c>
      <c r="J39" s="45">
        <f t="shared" si="4"/>
        <v>1.5672496459810122E-2</v>
      </c>
      <c r="K39" s="5">
        <f t="shared" si="35"/>
        <v>0.73904577476170563</v>
      </c>
      <c r="L39" s="5">
        <f t="shared" si="44"/>
        <v>0.76519493044671461</v>
      </c>
      <c r="M39" s="4"/>
      <c r="N39" s="8" t="s">
        <v>11</v>
      </c>
      <c r="O39" s="9">
        <f t="shared" si="50"/>
        <v>0.18767841809307229</v>
      </c>
      <c r="P39" s="9">
        <f t="shared" si="51"/>
        <v>0.18767841809307234</v>
      </c>
      <c r="Q39" s="9">
        <f t="shared" si="45"/>
        <v>0.25072008739674123</v>
      </c>
      <c r="R39" s="37">
        <f t="shared" ref="R39:S39" si="56">K5</f>
        <v>6.6380183474223114E-2</v>
      </c>
      <c r="S39" s="37">
        <f t="shared" si="56"/>
        <v>0.32702697593860236</v>
      </c>
      <c r="T39" s="5">
        <f t="shared" si="46"/>
        <v>0.19670357970641272</v>
      </c>
      <c r="U39" s="5">
        <f>K30</f>
        <v>0.23974550771677761</v>
      </c>
      <c r="V39" s="5">
        <f t="shared" si="53"/>
        <v>0.44649792266613736</v>
      </c>
      <c r="W39" s="5">
        <f t="shared" si="47"/>
        <v>0.34312171519145745</v>
      </c>
      <c r="X39" s="5">
        <f t="shared" ref="X39:Y39" si="57">K55</f>
        <v>-0.1170006832799939</v>
      </c>
      <c r="Y39" s="5">
        <f t="shared" si="57"/>
        <v>0.54167061786470105</v>
      </c>
      <c r="Z39" s="5">
        <f t="shared" si="48"/>
        <v>0.21233496729235354</v>
      </c>
    </row>
    <row r="40" spans="3:26" ht="15.75" thickBot="1" x14ac:dyDescent="0.3">
      <c r="C40" s="3" t="s">
        <v>27</v>
      </c>
      <c r="D40" s="6">
        <f>S69</f>
        <v>0.95840000000000003</v>
      </c>
      <c r="E40" s="6">
        <f t="shared" ref="E40:F40" si="58">T69</f>
        <v>0.91859999999999997</v>
      </c>
      <c r="F40" s="6">
        <f t="shared" si="58"/>
        <v>0.8982</v>
      </c>
      <c r="G40" s="4">
        <f>AVERAGE(D40:F40)</f>
        <v>0.92506666666666659</v>
      </c>
      <c r="H40" s="3">
        <f t="shared" si="32"/>
        <v>3.0616553256912094E-2</v>
      </c>
      <c r="I40" s="5">
        <f t="shared" si="42"/>
        <v>0.22827507577653583</v>
      </c>
      <c r="J40" s="45">
        <f t="shared" si="4"/>
        <v>3.4645254892105071E-2</v>
      </c>
      <c r="K40" s="5">
        <f t="shared" si="35"/>
        <v>0.19937271914676596</v>
      </c>
      <c r="L40" s="5">
        <f t="shared" si="44"/>
        <v>0.25717743240630569</v>
      </c>
      <c r="M40" s="4"/>
      <c r="N40" s="8" t="s">
        <v>13</v>
      </c>
      <c r="O40" s="9">
        <f t="shared" si="50"/>
        <v>7.6311201430551284E-2</v>
      </c>
      <c r="P40" s="9">
        <f t="shared" si="51"/>
        <v>7.6311201430551298E-2</v>
      </c>
      <c r="Q40" s="9">
        <f t="shared" si="45"/>
        <v>3.6432857495060589E-2</v>
      </c>
      <c r="R40" s="37">
        <f t="shared" ref="R40:S40" si="59">K6</f>
        <v>-4.5689554049697552E-2</v>
      </c>
      <c r="S40" s="37">
        <f t="shared" si="59"/>
        <v>0.18592476737272967</v>
      </c>
      <c r="T40" s="5">
        <f t="shared" si="46"/>
        <v>7.0117606661516063E-2</v>
      </c>
      <c r="U40" s="5">
        <f>K31</f>
        <v>-9.2787328649697159E-2</v>
      </c>
      <c r="V40" s="5">
        <f t="shared" si="53"/>
        <v>1.7261064085308139E-2</v>
      </c>
      <c r="W40" s="5">
        <f t="shared" si="47"/>
        <v>-3.7763132282194516E-2</v>
      </c>
      <c r="X40" s="5">
        <f t="shared" ref="X40:Y40" si="60">K56</f>
        <v>1.884185089292259E-2</v>
      </c>
      <c r="Y40" s="5">
        <f t="shared" si="60"/>
        <v>0.13504634531879783</v>
      </c>
      <c r="Z40" s="5">
        <f t="shared" si="48"/>
        <v>7.6944098105860212E-2</v>
      </c>
    </row>
    <row r="41" spans="3:26" ht="15.75" thickBot="1" x14ac:dyDescent="0.3">
      <c r="C41" s="3" t="s">
        <v>28</v>
      </c>
      <c r="D41" s="6">
        <f>V69</f>
        <v>0.1799</v>
      </c>
      <c r="E41" s="6">
        <f t="shared" ref="E41:F41" si="61">W69</f>
        <v>0.22989999999999999</v>
      </c>
      <c r="F41" s="6">
        <f t="shared" si="61"/>
        <v>0.23469999999999999</v>
      </c>
      <c r="G41" s="4">
        <f t="shared" ref="G41" si="62">AVERAGE(D41:F41)</f>
        <v>0.21483333333333332</v>
      </c>
      <c r="H41" s="3">
        <f t="shared" si="32"/>
        <v>3.0348201484327621E-2</v>
      </c>
      <c r="I41" s="5">
        <f t="shared" si="42"/>
        <v>0.82077806512610885</v>
      </c>
      <c r="J41" s="45">
        <f t="shared" si="4"/>
        <v>3.4341591854534427E-2</v>
      </c>
      <c r="K41" s="5">
        <f t="shared" si="35"/>
        <v>0.79212903546519753</v>
      </c>
      <c r="L41" s="5">
        <f t="shared" si="44"/>
        <v>0.84942709478702016</v>
      </c>
      <c r="M41" s="4"/>
      <c r="N41" s="8" t="s">
        <v>15</v>
      </c>
      <c r="O41" s="9">
        <f t="shared" si="50"/>
        <v>1.2506751159878315E-2</v>
      </c>
      <c r="P41" s="9">
        <f t="shared" si="51"/>
        <v>1.2506751159878537E-2</v>
      </c>
      <c r="Q41" s="9">
        <f t="shared" si="45"/>
        <v>0.59353907018053309</v>
      </c>
      <c r="R41" s="37">
        <f t="shared" ref="R41:S41" si="63">K7</f>
        <v>0.64468774566576914</v>
      </c>
      <c r="S41" s="37">
        <f t="shared" si="63"/>
        <v>0.66227422531886493</v>
      </c>
      <c r="T41" s="5">
        <f t="shared" si="46"/>
        <v>0.65348098549231692</v>
      </c>
      <c r="U41" s="5">
        <f>K32</f>
        <v>0.36238221943206339</v>
      </c>
      <c r="V41" s="5">
        <f t="shared" si="53"/>
        <v>0.3797550959929803</v>
      </c>
      <c r="W41" s="5">
        <f t="shared" si="47"/>
        <v>0.37106865771252184</v>
      </c>
      <c r="X41" s="5">
        <f t="shared" ref="X41:Y41" si="64">K57</f>
        <v>0.73602699196413168</v>
      </c>
      <c r="Y41" s="5">
        <f t="shared" si="64"/>
        <v>0.77610814270938966</v>
      </c>
      <c r="Z41" s="5">
        <f t="shared" si="48"/>
        <v>0.75606756733676073</v>
      </c>
    </row>
    <row r="42" spans="3:26" ht="15.75" thickBot="1" x14ac:dyDescent="0.3">
      <c r="C42" s="6" t="s">
        <v>32</v>
      </c>
      <c r="D42" s="3">
        <f>S70</f>
        <v>0.66649999999999998</v>
      </c>
      <c r="E42" s="3">
        <f>T70</f>
        <v>0.72460000000000002</v>
      </c>
      <c r="F42" s="3">
        <f>U70</f>
        <v>0.7429</v>
      </c>
      <c r="G42" s="4">
        <f>AVERAGE(D42:F42)</f>
        <v>0.71133333333333326</v>
      </c>
      <c r="H42" s="3">
        <f>_xlfn.STDEV.S(D42:F42)</f>
        <v>3.9890391491352081E-2</v>
      </c>
      <c r="I42" s="5">
        <f t="shared" si="42"/>
        <v>0.40657934985122784</v>
      </c>
      <c r="J42" s="45">
        <f t="shared" si="4"/>
        <v>4.5139397938327511E-2</v>
      </c>
      <c r="K42" s="5">
        <f t="shared" si="35"/>
        <v>0.36892238986263387</v>
      </c>
      <c r="L42" s="5">
        <f t="shared" si="44"/>
        <v>0.44423630983982176</v>
      </c>
      <c r="M42" s="4"/>
      <c r="N42" s="8" t="s">
        <v>17</v>
      </c>
      <c r="O42" s="9">
        <f t="shared" si="50"/>
        <v>3.8434480778049007E-2</v>
      </c>
      <c r="P42" s="9">
        <f t="shared" si="51"/>
        <v>3.843448077804934E-2</v>
      </c>
      <c r="Q42" s="9">
        <f t="shared" si="45"/>
        <v>0.75218878098792619</v>
      </c>
      <c r="R42" s="37">
        <f t="shared" ref="R42:S42" si="65">K8</f>
        <v>0.71714960712801246</v>
      </c>
      <c r="S42" s="37">
        <f t="shared" si="65"/>
        <v>0.83041670757711239</v>
      </c>
      <c r="T42" s="5">
        <f t="shared" si="46"/>
        <v>0.77378315735256242</v>
      </c>
      <c r="U42" s="5">
        <f>K33</f>
        <v>0.71576485428795456</v>
      </c>
      <c r="V42" s="5">
        <f t="shared" si="53"/>
        <v>0.73425044005869877</v>
      </c>
      <c r="W42" s="5">
        <f t="shared" si="47"/>
        <v>0.72500764717332666</v>
      </c>
      <c r="X42" s="5">
        <f t="shared" ref="X42:Y42" si="66">K58</f>
        <v>0.70834843921366442</v>
      </c>
      <c r="Y42" s="5">
        <f t="shared" si="66"/>
        <v>0.80720263766211509</v>
      </c>
      <c r="Z42" s="5">
        <f t="shared" si="48"/>
        <v>0.7577755384378897</v>
      </c>
    </row>
    <row r="43" spans="3:26" ht="15.75" thickBot="1" x14ac:dyDescent="0.3">
      <c r="C43" s="3" t="s">
        <v>34</v>
      </c>
      <c r="D43" s="3">
        <f>P70</f>
        <v>0.50180000000000002</v>
      </c>
      <c r="E43" s="3">
        <f>Q70</f>
        <v>0.61050000000000004</v>
      </c>
      <c r="F43" s="3">
        <f>R70</f>
        <v>0.57540000000000002</v>
      </c>
      <c r="G43" s="4">
        <f>AVERAGE(D43:F43)</f>
        <v>0.56256666666666666</v>
      </c>
      <c r="H43" s="3">
        <f>_xlfn.STDEV.S(D43:F43)</f>
        <v>5.547470895221835E-2</v>
      </c>
      <c r="I43" s="5">
        <f t="shared" si="42"/>
        <v>0.53068602096715889</v>
      </c>
      <c r="J43" s="45">
        <f t="shared" si="4"/>
        <v>6.2774389252357968E-2</v>
      </c>
      <c r="K43" s="5">
        <f t="shared" si="35"/>
        <v>0.47831729713938048</v>
      </c>
      <c r="L43" s="5">
        <f t="shared" si="44"/>
        <v>0.58305474479493735</v>
      </c>
      <c r="M43" s="4"/>
      <c r="N43" s="10"/>
      <c r="O43" s="9"/>
      <c r="P43" s="9"/>
      <c r="Q43" s="9"/>
      <c r="R43" s="37"/>
      <c r="S43" s="37"/>
      <c r="T43" s="5"/>
      <c r="U43" s="5"/>
      <c r="W43" s="5"/>
      <c r="X43" s="5"/>
      <c r="Z43" s="5"/>
    </row>
    <row r="44" spans="3:26" ht="15.75" thickBot="1" x14ac:dyDescent="0.3">
      <c r="C44" s="3" t="s">
        <v>36</v>
      </c>
      <c r="D44" s="3">
        <f>V70</f>
        <v>0.58420000000000005</v>
      </c>
      <c r="E44" s="3">
        <f>W70</f>
        <v>0.432</v>
      </c>
      <c r="F44" s="3">
        <f>X70</f>
        <v>0.63180000000000003</v>
      </c>
      <c r="G44" s="4">
        <f>AVERAGE(D44:F44)</f>
        <v>0.54933333333333334</v>
      </c>
      <c r="H44" s="3">
        <f>_xlfn.STDEV.S(D44:F44)</f>
        <v>0.10436365906451009</v>
      </c>
      <c r="I44" s="5">
        <f t="shared" si="42"/>
        <v>0.54172575846055449</v>
      </c>
      <c r="J44" s="45">
        <f t="shared" si="4"/>
        <v>0.11809642775338894</v>
      </c>
      <c r="K44" s="5">
        <f t="shared" si="35"/>
        <v>0.44320533821079322</v>
      </c>
      <c r="L44" s="5">
        <f t="shared" si="44"/>
        <v>0.64024617871031586</v>
      </c>
      <c r="M44" s="4"/>
      <c r="N44" s="8"/>
      <c r="O44" s="9"/>
      <c r="P44" s="9"/>
      <c r="Q44" s="9"/>
      <c r="R44" s="32"/>
      <c r="S44" s="32"/>
      <c r="T44" s="5"/>
      <c r="U44" s="5"/>
      <c r="W44" s="5"/>
      <c r="X44" s="5"/>
      <c r="Z44" s="5"/>
    </row>
    <row r="45" spans="3:26" ht="15.75" thickBot="1" x14ac:dyDescent="0.3">
      <c r="C45" s="3" t="s">
        <v>38</v>
      </c>
      <c r="D45" s="3">
        <f>P71</f>
        <v>0.26369999999999999</v>
      </c>
      <c r="E45" s="3">
        <f>Q71</f>
        <v>0.34710000000000002</v>
      </c>
      <c r="F45" s="3">
        <f>R71</f>
        <v>0.29859999999999998</v>
      </c>
      <c r="G45" s="4">
        <f>AVERAGE(D45:F45)</f>
        <v>0.30313333333333331</v>
      </c>
      <c r="H45" s="3">
        <f>_xlfn.STDEV.S(D45:F45)</f>
        <v>4.1884404416600525E-2</v>
      </c>
      <c r="I45" s="5">
        <f>($G$34-G45)/$G$34</f>
        <v>0.74711493006312402</v>
      </c>
      <c r="J45" s="45">
        <f t="shared" si="4"/>
        <v>4.7395794518102143E-2</v>
      </c>
      <c r="K45" s="5">
        <f t="shared" si="35"/>
        <v>0.70757560035752443</v>
      </c>
      <c r="L45" s="5">
        <f t="shared" si="44"/>
        <v>0.7866542597687235</v>
      </c>
      <c r="M45" s="4"/>
      <c r="N45" s="8" t="s">
        <v>22</v>
      </c>
      <c r="O45" s="9">
        <f t="shared" si="50"/>
        <v>5.5848732695275016E-3</v>
      </c>
      <c r="P45" s="9">
        <f t="shared" si="51"/>
        <v>5.5848732695273906E-3</v>
      </c>
      <c r="Q45" s="9">
        <f t="shared" ref="Q45:Q50" si="67">AVERAGE(T45,W45,Z45)</f>
        <v>0.8700558025054822</v>
      </c>
      <c r="R45" s="37">
        <f>K10</f>
        <v>0.89167520438978498</v>
      </c>
      <c r="S45" s="37">
        <f>L10</f>
        <v>0.91535994046505142</v>
      </c>
      <c r="T45" s="5">
        <f t="shared" ref="T45:T50" si="68">I10</f>
        <v>0.90351757242741826</v>
      </c>
      <c r="U45" s="5">
        <f t="shared" ref="U45:V50" si="69">K36</f>
        <v>0.81520203036514649</v>
      </c>
      <c r="V45" s="5">
        <f t="shared" si="69"/>
        <v>0.82023636122574373</v>
      </c>
      <c r="W45" s="5">
        <f t="shared" ref="W45:W50" si="70">I36</f>
        <v>0.81771919579544505</v>
      </c>
      <c r="X45" s="5">
        <f>K61</f>
        <v>0.8865355529529324</v>
      </c>
      <c r="Y45" s="5">
        <f>L61</f>
        <v>0.89132572563423385</v>
      </c>
      <c r="Z45" s="5">
        <f t="shared" ref="Z45:Z50" si="71">I61</f>
        <v>0.88893063929358318</v>
      </c>
    </row>
    <row r="46" spans="3:26" ht="15.75" thickBot="1" x14ac:dyDescent="0.3">
      <c r="C46" s="6" t="s">
        <v>161</v>
      </c>
      <c r="D46" s="3">
        <f>S71</f>
        <v>0.24729999999999999</v>
      </c>
      <c r="E46" s="3">
        <f t="shared" ref="E46:F46" si="72">T71</f>
        <v>0.22700000000000001</v>
      </c>
      <c r="F46" s="3">
        <f t="shared" si="72"/>
        <v>0.2014</v>
      </c>
      <c r="G46" s="4">
        <f>AVERAGE(D46:F46)</f>
        <v>0.22523333333333331</v>
      </c>
      <c r="H46" s="3">
        <f>_xlfn.STDEV.S(D46:F46)</f>
        <v>2.3000942009694585E-2</v>
      </c>
      <c r="I46" s="5">
        <f>($G$34-G46)/$G$34</f>
        <v>0.81210199938822614</v>
      </c>
      <c r="J46" s="45">
        <f t="shared" si="4"/>
        <v>2.6027537848483696E-2</v>
      </c>
      <c r="K46" s="5">
        <f t="shared" si="35"/>
        <v>0.79038886194893054</v>
      </c>
      <c r="L46" s="5">
        <f t="shared" si="44"/>
        <v>0.83381513682752184</v>
      </c>
      <c r="M46" s="4"/>
      <c r="N46" s="8" t="s">
        <v>23</v>
      </c>
      <c r="O46" s="9">
        <f t="shared" si="50"/>
        <v>3.391492752736279E-2</v>
      </c>
      <c r="P46" s="9">
        <f t="shared" si="51"/>
        <v>3.3914927527362811E-2</v>
      </c>
      <c r="Q46" s="9">
        <f t="shared" si="67"/>
        <v>3.522158854212331E-2</v>
      </c>
      <c r="R46" s="37">
        <f t="shared" ref="R46:S46" si="73">K11</f>
        <v>5.1332115637314012E-2</v>
      </c>
      <c r="S46" s="37">
        <f t="shared" si="73"/>
        <v>6.1433940328976276E-2</v>
      </c>
      <c r="T46" s="5">
        <f t="shared" si="68"/>
        <v>5.6383027983145144E-2</v>
      </c>
      <c r="U46" s="5">
        <f t="shared" si="69"/>
        <v>9.3649500947840844E-2</v>
      </c>
      <c r="V46" s="5">
        <f t="shared" si="69"/>
        <v>0.17369567855217333</v>
      </c>
      <c r="W46" s="5">
        <f t="shared" si="70"/>
        <v>0.13367258975000704</v>
      </c>
      <c r="X46" s="5">
        <f t="shared" ref="X46:Y46" si="74">K62</f>
        <v>-0.14106163354087328</v>
      </c>
      <c r="Y46" s="5">
        <f t="shared" si="74"/>
        <v>-2.7720070672691239E-2</v>
      </c>
      <c r="Z46" s="5">
        <f t="shared" si="71"/>
        <v>-8.4390852106782266E-2</v>
      </c>
    </row>
    <row r="47" spans="3:26" ht="15.75" thickBot="1" x14ac:dyDescent="0.3">
      <c r="J47" s="45"/>
      <c r="K47" s="5"/>
      <c r="L47" s="5"/>
      <c r="M47" s="4"/>
      <c r="N47" s="8" t="s">
        <v>24</v>
      </c>
      <c r="O47" s="9">
        <f t="shared" si="50"/>
        <v>0.11115285987708151</v>
      </c>
      <c r="P47" s="9">
        <f t="shared" si="51"/>
        <v>0.11115285987708146</v>
      </c>
      <c r="Q47" s="9">
        <f t="shared" si="67"/>
        <v>5.8514581650952364E-2</v>
      </c>
      <c r="R47" s="37">
        <f t="shared" ref="R47:S47" si="75">K12</f>
        <v>-5.0844787799244218E-3</v>
      </c>
      <c r="S47" s="37">
        <f t="shared" si="75"/>
        <v>0.16829119596957084</v>
      </c>
      <c r="T47" s="5">
        <f t="shared" si="68"/>
        <v>8.1603358594823261E-2</v>
      </c>
      <c r="U47" s="5">
        <f t="shared" si="69"/>
        <v>-0.11370280052061667</v>
      </c>
      <c r="V47" s="5">
        <f t="shared" si="69"/>
        <v>7.7941837254856774E-2</v>
      </c>
      <c r="W47" s="5">
        <f t="shared" si="70"/>
        <v>-1.7880481632879947E-2</v>
      </c>
      <c r="X47" s="5">
        <f t="shared" ref="X47:Y47" si="76">K63</f>
        <v>-3.9127555377846367E-2</v>
      </c>
      <c r="Y47" s="5">
        <f t="shared" si="76"/>
        <v>0.26276929135967381</v>
      </c>
      <c r="Z47" s="5">
        <f t="shared" si="71"/>
        <v>0.11182086799091379</v>
      </c>
    </row>
    <row r="48" spans="3:26" ht="15.75" thickBot="1" x14ac:dyDescent="0.3">
      <c r="C48" s="6" t="s">
        <v>39</v>
      </c>
      <c r="D48" s="3">
        <f>P77</f>
        <v>1.7521</v>
      </c>
      <c r="E48" s="3">
        <f t="shared" ref="E48:F48" si="77">Q77</f>
        <v>1.7219</v>
      </c>
      <c r="F48" s="3">
        <f t="shared" si="77"/>
        <v>1.6856</v>
      </c>
      <c r="G48" s="4">
        <f t="shared" ref="G48:G49" si="78">AVERAGE(D48:F48)</f>
        <v>1.7198666666666667</v>
      </c>
      <c r="H48" s="3">
        <f t="shared" si="32"/>
        <v>3.3296596422657573E-2</v>
      </c>
      <c r="I48" s="5">
        <f t="shared" ref="I48:I49" si="79">($G$50-G48)/$G$50</f>
        <v>3.796241050119336E-2</v>
      </c>
      <c r="J48" s="45">
        <f t="shared" si="4"/>
        <v>3.7677953505170995E-2</v>
      </c>
      <c r="K48" s="5">
        <f>($G$50-(G48+J48))/$G$50</f>
        <v>1.6886586270228075E-2</v>
      </c>
      <c r="L48" s="5">
        <f>($G$50-(G48-J48))/$G$50</f>
        <v>5.9038234732158641E-2</v>
      </c>
      <c r="M48" s="4"/>
      <c r="N48" s="8" t="s">
        <v>26</v>
      </c>
      <c r="O48" s="9">
        <f t="shared" si="50"/>
        <v>1.3754098357292466E-2</v>
      </c>
      <c r="P48" s="9">
        <f t="shared" si="51"/>
        <v>1.3754098357292133E-2</v>
      </c>
      <c r="Q48" s="9">
        <f t="shared" si="67"/>
        <v>0.80878988218273473</v>
      </c>
      <c r="R48" s="37">
        <f t="shared" ref="R48:S48" si="80">K13</f>
        <v>0.788300631796375</v>
      </c>
      <c r="S48" s="37">
        <f t="shared" si="80"/>
        <v>0.80669234540654522</v>
      </c>
      <c r="T48" s="5">
        <f t="shared" si="68"/>
        <v>0.79749648860146016</v>
      </c>
      <c r="U48" s="5">
        <f t="shared" si="69"/>
        <v>0.73904577476170563</v>
      </c>
      <c r="V48" s="5">
        <f t="shared" si="69"/>
        <v>0.76519493044671461</v>
      </c>
      <c r="W48" s="5">
        <f t="shared" si="70"/>
        <v>0.75212035260421017</v>
      </c>
      <c r="X48" s="5">
        <f t="shared" ref="X48:Y48" si="81">K64</f>
        <v>0.85776094491824628</v>
      </c>
      <c r="Y48" s="5">
        <f t="shared" si="81"/>
        <v>0.89574466576682088</v>
      </c>
      <c r="Z48" s="5">
        <f t="shared" si="71"/>
        <v>0.87675280534253364</v>
      </c>
    </row>
    <row r="49" spans="3:26" ht="15.75" thickBot="1" x14ac:dyDescent="0.3">
      <c r="C49" s="6" t="s">
        <v>40</v>
      </c>
      <c r="D49" s="3">
        <f>S77</f>
        <v>2.8153000000000001</v>
      </c>
      <c r="E49" s="3">
        <f t="shared" ref="E49:F49" si="82">T77</f>
        <v>3.0998999999999999</v>
      </c>
      <c r="F49" s="3">
        <f t="shared" si="82"/>
        <v>2.6968000000000001</v>
      </c>
      <c r="G49" s="4">
        <f t="shared" si="78"/>
        <v>2.8706666666666667</v>
      </c>
      <c r="H49" s="3">
        <f t="shared" si="32"/>
        <v>0.20717505480470685</v>
      </c>
      <c r="I49" s="5">
        <f t="shared" si="79"/>
        <v>-0.60575775656324582</v>
      </c>
      <c r="J49" s="45">
        <f t="shared" si="4"/>
        <v>0.23443633647345527</v>
      </c>
      <c r="K49" s="5">
        <f t="shared" ref="K49:K50" si="83">($G$50-(G49+J49))/$G$50</f>
        <v>-0.73689383379705509</v>
      </c>
      <c r="L49" s="5">
        <f t="shared" ref="L49:L50" si="84">($G$50-(G49-J49))/$G$50</f>
        <v>-0.47462167932943644</v>
      </c>
      <c r="M49" s="4"/>
      <c r="N49" s="8" t="s">
        <v>27</v>
      </c>
      <c r="O49" s="9">
        <f t="shared" si="50"/>
        <v>2.2328396597060346E-2</v>
      </c>
      <c r="P49" s="9">
        <f t="shared" si="51"/>
        <v>2.2328396597060374E-2</v>
      </c>
      <c r="Q49" s="9">
        <f t="shared" si="67"/>
        <v>0.24949492426899744</v>
      </c>
      <c r="R49" s="37">
        <f t="shared" ref="R49:S49" si="85">K14</f>
        <v>0.30046948894675557</v>
      </c>
      <c r="S49" s="37">
        <f t="shared" si="85"/>
        <v>0.31114668046471849</v>
      </c>
      <c r="T49" s="5">
        <f t="shared" si="68"/>
        <v>0.305808084705737</v>
      </c>
      <c r="U49" s="5">
        <f t="shared" si="69"/>
        <v>0.19937271914676596</v>
      </c>
      <c r="V49" s="5">
        <f t="shared" si="69"/>
        <v>0.25717743240630569</v>
      </c>
      <c r="W49" s="5">
        <f t="shared" si="70"/>
        <v>0.22827507577653583</v>
      </c>
      <c r="X49" s="5">
        <f t="shared" ref="X49:Y49" si="86">K65</f>
        <v>0.18165737492228978</v>
      </c>
      <c r="Y49" s="5">
        <f t="shared" si="86"/>
        <v>0.2471458497271492</v>
      </c>
      <c r="Z49" s="5">
        <f t="shared" si="71"/>
        <v>0.21440161232471949</v>
      </c>
    </row>
    <row r="50" spans="3:26" ht="15.75" thickBot="1" x14ac:dyDescent="0.3">
      <c r="C50" s="6" t="s">
        <v>19</v>
      </c>
      <c r="D50" s="3">
        <f>P78</f>
        <v>1.8091999999999999</v>
      </c>
      <c r="E50" s="3">
        <f t="shared" ref="E50" si="87">Q78</f>
        <v>1.7109000000000001</v>
      </c>
      <c r="F50" s="3">
        <f>R78</f>
        <v>1.8431</v>
      </c>
      <c r="G50" s="4">
        <f>AVERAGE(D50:F50)</f>
        <v>1.7877333333333334</v>
      </c>
      <c r="H50" s="3">
        <f>_xlfn.STDEV.S(D50:F50)</f>
        <v>6.8664571165436714E-2</v>
      </c>
      <c r="I50" s="5">
        <f>($G$50-G50)/$G$50</f>
        <v>0</v>
      </c>
      <c r="J50" s="45">
        <f t="shared" si="4"/>
        <v>7.7699849167266216E-2</v>
      </c>
      <c r="K50" s="5">
        <f t="shared" si="83"/>
        <v>-4.3462773624291233E-2</v>
      </c>
      <c r="L50" s="5">
        <f t="shared" si="84"/>
        <v>4.3462773624291233E-2</v>
      </c>
      <c r="M50" s="4"/>
      <c r="N50" s="8" t="s">
        <v>28</v>
      </c>
      <c r="O50" s="9">
        <f t="shared" si="50"/>
        <v>1.6110669224411067E-2</v>
      </c>
      <c r="P50" s="9">
        <f t="shared" si="51"/>
        <v>1.6110669224410845E-2</v>
      </c>
      <c r="Q50" s="9">
        <f t="shared" si="67"/>
        <v>0.87535078034878666</v>
      </c>
      <c r="R50" s="37">
        <f t="shared" ref="R50:S50" si="88">K15</f>
        <v>0.88429518375024374</v>
      </c>
      <c r="S50" s="37">
        <f t="shared" si="88"/>
        <v>0.91313956597578994</v>
      </c>
      <c r="T50" s="5">
        <f t="shared" si="68"/>
        <v>0.89871737486301695</v>
      </c>
      <c r="U50" s="5">
        <f t="shared" si="69"/>
        <v>0.79212903546519753</v>
      </c>
      <c r="V50" s="5">
        <f t="shared" si="69"/>
        <v>0.84942709478702016</v>
      </c>
      <c r="W50" s="5">
        <f t="shared" si="70"/>
        <v>0.82077806512610885</v>
      </c>
      <c r="X50" s="5">
        <f t="shared" ref="X50:Y50" si="89">K66</f>
        <v>0.90129611415768562</v>
      </c>
      <c r="Y50" s="5">
        <f t="shared" si="89"/>
        <v>0.91181768795678264</v>
      </c>
      <c r="Z50" s="5">
        <f t="shared" si="71"/>
        <v>0.90655690105723419</v>
      </c>
    </row>
    <row r="51" spans="3:26" ht="15.75" thickBot="1" x14ac:dyDescent="0.3">
      <c r="J51" s="45"/>
      <c r="K51" s="4"/>
      <c r="L51" s="4"/>
      <c r="M51" s="4"/>
      <c r="N51" s="10"/>
      <c r="O51" s="9"/>
      <c r="P51" s="9"/>
      <c r="Q51" s="9"/>
      <c r="R51" s="37"/>
      <c r="S51" s="37"/>
      <c r="T51" s="5"/>
      <c r="W51" s="5"/>
      <c r="X51" s="5"/>
      <c r="Z51" s="5"/>
    </row>
    <row r="52" spans="3:26" ht="15.75" thickBot="1" x14ac:dyDescent="0.3">
      <c r="C52" s="1" t="s">
        <v>49</v>
      </c>
      <c r="D52" s="2" t="s">
        <v>1</v>
      </c>
      <c r="E52" s="2" t="s">
        <v>2</v>
      </c>
      <c r="F52" s="2" t="s">
        <v>3</v>
      </c>
      <c r="G52" s="2" t="s">
        <v>4</v>
      </c>
      <c r="H52" s="2" t="s">
        <v>5</v>
      </c>
      <c r="I52" s="2" t="s">
        <v>6</v>
      </c>
      <c r="J52" s="1" t="s">
        <v>194</v>
      </c>
      <c r="K52" s="1" t="s">
        <v>195</v>
      </c>
      <c r="L52" s="1" t="s">
        <v>196</v>
      </c>
      <c r="M52" s="36"/>
      <c r="N52" s="8"/>
      <c r="O52" s="9"/>
      <c r="P52" s="9"/>
      <c r="Q52" s="9"/>
      <c r="R52" s="32"/>
      <c r="S52" s="32"/>
      <c r="T52" s="5"/>
      <c r="W52" s="5"/>
      <c r="X52" s="5"/>
      <c r="Z52" s="5"/>
    </row>
    <row r="53" spans="3:26" ht="15.75" thickBot="1" x14ac:dyDescent="0.3">
      <c r="C53" s="3" t="s">
        <v>8</v>
      </c>
      <c r="D53" s="3">
        <f>V88</f>
        <v>1.6744000000000001</v>
      </c>
      <c r="E53" s="3">
        <f t="shared" ref="E53:F53" si="90">W88</f>
        <v>1.6389</v>
      </c>
      <c r="F53" s="3">
        <f t="shared" si="90"/>
        <v>1.7519</v>
      </c>
      <c r="G53" s="4">
        <f t="shared" ref="G53:G59" si="91">AVERAGE(D53:F53)</f>
        <v>1.6883999999999999</v>
      </c>
      <c r="H53" s="3">
        <f t="shared" ref="H53:H74" si="92">_xlfn.STDEV.S(D53:F53)</f>
        <v>5.7786244037833071E-2</v>
      </c>
      <c r="I53" s="5">
        <f t="shared" ref="I53:I71" si="93">($G$59-G53)/$G$59</f>
        <v>0.13487847785615481</v>
      </c>
      <c r="J53" s="45">
        <f t="shared" si="4"/>
        <v>6.5390089379056118E-2</v>
      </c>
      <c r="K53" s="5">
        <f>($G$59-(G53+J53))/$G$59</f>
        <v>0.10137316296825433</v>
      </c>
      <c r="L53" s="5">
        <f>($G$59-(G53-J53))/$G$59</f>
        <v>0.16838379274405532</v>
      </c>
      <c r="M53" s="4"/>
      <c r="N53" s="10" t="s">
        <v>32</v>
      </c>
      <c r="O53" s="9">
        <f t="shared" si="50"/>
        <v>4.6542820469303192E-2</v>
      </c>
      <c r="P53" s="9">
        <f t="shared" si="51"/>
        <v>4.6542820469303137E-2</v>
      </c>
      <c r="Q53" s="9">
        <f t="shared" ref="Q53:Q59" si="94">AVERAGE(T53,W53,Z53)</f>
        <v>0.54043427244671882</v>
      </c>
      <c r="R53" s="37">
        <f>K19</f>
        <v>0.53645038012430302</v>
      </c>
      <c r="S53" s="37">
        <f>L19</f>
        <v>0.71476977045074586</v>
      </c>
      <c r="T53" s="5">
        <f>I19</f>
        <v>0.62561007528752444</v>
      </c>
      <c r="U53" s="5">
        <f>K42</f>
        <v>0.36892238986263387</v>
      </c>
      <c r="V53" s="5">
        <f>L42</f>
        <v>0.44423630983982176</v>
      </c>
      <c r="W53" s="5">
        <f>I42</f>
        <v>0.40657934985122784</v>
      </c>
      <c r="X53" s="5">
        <f>K67</f>
        <v>0.57630158594531</v>
      </c>
      <c r="Y53" s="5">
        <f>L67</f>
        <v>0.60192519845749792</v>
      </c>
      <c r="Z53" s="5">
        <f>I67</f>
        <v>0.58911339220140413</v>
      </c>
    </row>
    <row r="54" spans="3:26" ht="15.75" thickBot="1" x14ac:dyDescent="0.3">
      <c r="C54" s="3" t="s">
        <v>10</v>
      </c>
      <c r="D54" s="3">
        <f>P89</f>
        <v>0.34739999999999999</v>
      </c>
      <c r="E54" s="3">
        <f t="shared" ref="E54:F54" si="95">Q89</f>
        <v>0.37319999999999998</v>
      </c>
      <c r="F54" s="3">
        <f t="shared" si="95"/>
        <v>0.32269999999999999</v>
      </c>
      <c r="G54" s="4">
        <f t="shared" si="91"/>
        <v>0.34776666666666661</v>
      </c>
      <c r="H54" s="3">
        <f t="shared" si="92"/>
        <v>2.525199662072948E-2</v>
      </c>
      <c r="I54" s="5">
        <f t="shared" si="93"/>
        <v>0.82180737501921475</v>
      </c>
      <c r="J54" s="45">
        <f t="shared" si="4"/>
        <v>2.8574799132957171E-2</v>
      </c>
      <c r="K54" s="5">
        <f t="shared" ref="K54:K71" si="96">($G$59-(G54+J54))/$G$59</f>
        <v>0.80716589567731789</v>
      </c>
      <c r="L54" s="5">
        <f t="shared" ref="L54:L71" si="97">($G$59-(G54-J54))/$G$59</f>
        <v>0.8364488543611116</v>
      </c>
      <c r="M54" s="4"/>
      <c r="N54" s="8" t="s">
        <v>34</v>
      </c>
      <c r="O54" s="9">
        <f t="shared" si="50"/>
        <v>3.0441064314942201E-2</v>
      </c>
      <c r="P54" s="9">
        <f t="shared" si="51"/>
        <v>3.044106431494209E-2</v>
      </c>
      <c r="Q54" s="9">
        <f t="shared" si="94"/>
        <v>0.66789704021815621</v>
      </c>
      <c r="R54" s="37">
        <f>K20</f>
        <v>0.57865794192341502</v>
      </c>
      <c r="S54" s="37">
        <f t="shared" ref="S54:S56" si="98">L20</f>
        <v>0.62597324158415235</v>
      </c>
      <c r="T54" s="5">
        <f>I20</f>
        <v>0.6023155917537838</v>
      </c>
      <c r="U54" s="5">
        <f>K43</f>
        <v>0.47831729713938048</v>
      </c>
      <c r="V54" s="5">
        <f t="shared" ref="V54:V57" si="99">L43</f>
        <v>0.58305474479493735</v>
      </c>
      <c r="W54" s="5">
        <f>I43</f>
        <v>0.53068602096715889</v>
      </c>
      <c r="X54" s="5">
        <f t="shared" ref="X54:Y54" si="100">K68</f>
        <v>0.85539268864684637</v>
      </c>
      <c r="Y54" s="5">
        <f t="shared" si="100"/>
        <v>0.88598632722020521</v>
      </c>
      <c r="Z54" s="5">
        <f>I68</f>
        <v>0.87068950793352584</v>
      </c>
    </row>
    <row r="55" spans="3:26" ht="15.75" thickBot="1" x14ac:dyDescent="0.3">
      <c r="C55" s="3" t="s">
        <v>11</v>
      </c>
      <c r="D55" s="3">
        <f>S89</f>
        <v>1.2747999999999999</v>
      </c>
      <c r="E55" s="3">
        <f t="shared" ref="E55:F55" si="101">T89</f>
        <v>1.1478999999999999</v>
      </c>
      <c r="F55" s="32">
        <f t="shared" si="101"/>
        <v>2.1890000000000001</v>
      </c>
      <c r="G55" s="4">
        <f t="shared" si="91"/>
        <v>1.5372333333333332</v>
      </c>
      <c r="H55" s="3">
        <f t="shared" si="92"/>
        <v>0.56800153462233982</v>
      </c>
      <c r="I55" s="5">
        <f t="shared" si="93"/>
        <v>0.21233496729235354</v>
      </c>
      <c r="J55" s="45">
        <f t="shared" si="4"/>
        <v>0.64274243351201232</v>
      </c>
      <c r="K55" s="5">
        <f t="shared" si="96"/>
        <v>-0.1170006832799939</v>
      </c>
      <c r="L55" s="5">
        <f t="shared" si="97"/>
        <v>0.54167061786470105</v>
      </c>
      <c r="M55" s="4"/>
      <c r="N55" s="8" t="s">
        <v>36</v>
      </c>
      <c r="O55" s="9">
        <f t="shared" si="50"/>
        <v>6.0554299199162442E-2</v>
      </c>
      <c r="P55" s="9">
        <f t="shared" si="51"/>
        <v>6.0554299199162775E-2</v>
      </c>
      <c r="Q55" s="9">
        <f t="shared" si="94"/>
        <v>0.67757447299379925</v>
      </c>
      <c r="R55" s="37">
        <f>K21</f>
        <v>0.70591119853958739</v>
      </c>
      <c r="S55" s="37">
        <f t="shared" si="98"/>
        <v>0.8412859192876978</v>
      </c>
      <c r="T55" s="5">
        <f>I21</f>
        <v>0.7735985589136426</v>
      </c>
      <c r="U55" s="5">
        <f>K44</f>
        <v>0.44320533821079322</v>
      </c>
      <c r="V55" s="5">
        <f t="shared" si="99"/>
        <v>0.64024617871031586</v>
      </c>
      <c r="W55" s="5">
        <f>I44</f>
        <v>0.54172575846055449</v>
      </c>
      <c r="X55" s="5">
        <f t="shared" ref="X55:Y55" si="102">K69</f>
        <v>0.7019439846335298</v>
      </c>
      <c r="Y55" s="5">
        <f t="shared" si="102"/>
        <v>0.73285421858087196</v>
      </c>
      <c r="Z55" s="5">
        <f>I69</f>
        <v>0.71739910160720077</v>
      </c>
    </row>
    <row r="56" spans="3:26" ht="15.75" thickBot="1" x14ac:dyDescent="0.3">
      <c r="C56" s="3" t="s">
        <v>13</v>
      </c>
      <c r="D56" s="3">
        <f>V89</f>
        <v>1.8151999999999999</v>
      </c>
      <c r="E56" s="3">
        <f t="shared" ref="E56:F56" si="103">W89</f>
        <v>1.8940999999999999</v>
      </c>
      <c r="F56" s="3">
        <f t="shared" si="103"/>
        <v>1.6951000000000001</v>
      </c>
      <c r="G56" s="4">
        <f t="shared" si="91"/>
        <v>1.8014666666666665</v>
      </c>
      <c r="H56" s="3">
        <f t="shared" si="92"/>
        <v>0.10020829972279401</v>
      </c>
      <c r="I56" s="5">
        <f t="shared" si="93"/>
        <v>7.6944098105860212E-2</v>
      </c>
      <c r="J56" s="45">
        <f t="shared" si="4"/>
        <v>0.11339428240234287</v>
      </c>
      <c r="K56" s="5">
        <f t="shared" si="96"/>
        <v>1.884185089292259E-2</v>
      </c>
      <c r="L56" s="5">
        <f t="shared" si="97"/>
        <v>0.13504634531879783</v>
      </c>
      <c r="M56" s="4"/>
      <c r="N56" s="8" t="s">
        <v>38</v>
      </c>
      <c r="O56" s="9">
        <f t="shared" si="50"/>
        <v>7.111239529943747E-2</v>
      </c>
      <c r="P56" s="9">
        <f t="shared" si="51"/>
        <v>7.1112395299437248E-2</v>
      </c>
      <c r="Q56" s="9">
        <f t="shared" si="94"/>
        <v>0.78575022487541613</v>
      </c>
      <c r="R56" s="37">
        <f>K22</f>
        <v>0.67272955691027481</v>
      </c>
      <c r="S56" s="37">
        <f t="shared" si="98"/>
        <v>0.8833973695419739</v>
      </c>
      <c r="T56" s="5">
        <f>I22</f>
        <v>0.77806346322612441</v>
      </c>
      <c r="U56" s="5">
        <f>K45</f>
        <v>0.70757560035752443</v>
      </c>
      <c r="V56" s="5">
        <f t="shared" si="99"/>
        <v>0.7866542597687235</v>
      </c>
      <c r="W56" s="5">
        <f>I45</f>
        <v>0.74711493006312402</v>
      </c>
      <c r="X56" s="5">
        <f t="shared" ref="X56:Y56" si="104">K70</f>
        <v>0.76360833146013674</v>
      </c>
      <c r="Y56" s="5">
        <f t="shared" si="104"/>
        <v>0.90053623121386295</v>
      </c>
      <c r="Z56" s="5">
        <f>I70</f>
        <v>0.83207228133699984</v>
      </c>
    </row>
    <row r="57" spans="3:26" ht="15.75" thickBot="1" x14ac:dyDescent="0.3">
      <c r="C57" s="3" t="s">
        <v>15</v>
      </c>
      <c r="D57" s="3">
        <f>P90</f>
        <v>0.44679999999999997</v>
      </c>
      <c r="E57" s="3">
        <f t="shared" ref="E57:F57" si="105">Q90</f>
        <v>0.4672</v>
      </c>
      <c r="F57" s="3">
        <f t="shared" si="105"/>
        <v>0.51419999999999999</v>
      </c>
      <c r="G57" s="4">
        <f t="shared" si="91"/>
        <v>0.47606666666666664</v>
      </c>
      <c r="H57" s="3">
        <f t="shared" si="92"/>
        <v>3.4563757511782971E-2</v>
      </c>
      <c r="I57" s="5">
        <f t="shared" si="93"/>
        <v>0.75606756733676073</v>
      </c>
      <c r="J57" s="45">
        <f t="shared" si="4"/>
        <v>3.911185491640172E-2</v>
      </c>
      <c r="K57" s="5">
        <f t="shared" si="96"/>
        <v>0.73602699196413168</v>
      </c>
      <c r="L57" s="5">
        <f t="shared" si="97"/>
        <v>0.77610814270938966</v>
      </c>
      <c r="M57" s="4"/>
      <c r="N57" s="10" t="s">
        <v>161</v>
      </c>
      <c r="O57" s="9">
        <f t="shared" si="50"/>
        <v>1.0858426111165609E-2</v>
      </c>
      <c r="P57" s="9">
        <f t="shared" si="51"/>
        <v>1.0858426111165609E-2</v>
      </c>
      <c r="Q57" s="9">
        <f t="shared" si="94"/>
        <v>0.86274013072867595</v>
      </c>
      <c r="R57" s="37">
        <f>K17</f>
        <v>0.87415231023890616</v>
      </c>
      <c r="S57" s="37">
        <f>L17</f>
        <v>0.88638863085038611</v>
      </c>
      <c r="T57" s="5">
        <f>I17</f>
        <v>0.88027047054464613</v>
      </c>
      <c r="U57" s="5">
        <f>K46</f>
        <v>0.79038886194893054</v>
      </c>
      <c r="V57" s="5">
        <f t="shared" si="99"/>
        <v>0.83381513682752184</v>
      </c>
      <c r="W57" s="5">
        <f>I46</f>
        <v>0.81210199938822614</v>
      </c>
      <c r="X57" s="5">
        <f t="shared" ref="X57:Y57" si="106">K71</f>
        <v>0.8911039416646942</v>
      </c>
      <c r="Y57" s="5">
        <f t="shared" si="106"/>
        <v>0.90059190284161672</v>
      </c>
      <c r="Z57" s="5">
        <f>I71</f>
        <v>0.89584792225315546</v>
      </c>
    </row>
    <row r="58" spans="3:26" ht="15.75" thickBot="1" x14ac:dyDescent="0.3">
      <c r="C58" s="3" t="s">
        <v>17</v>
      </c>
      <c r="D58" s="3">
        <f>S90</f>
        <v>0.56499999999999995</v>
      </c>
      <c r="E58" s="3">
        <f t="shared" ref="E58:F58" si="107">T90</f>
        <v>0.45629999999999998</v>
      </c>
      <c r="F58" s="3">
        <f t="shared" si="107"/>
        <v>0.39689999999999998</v>
      </c>
      <c r="G58" s="4">
        <f t="shared" si="91"/>
        <v>0.47273333333333328</v>
      </c>
      <c r="H58" s="3">
        <f t="shared" si="92"/>
        <v>8.5246368446598803E-2</v>
      </c>
      <c r="I58" s="5">
        <f>($G$59-G58)/$G$59</f>
        <v>0.7577755384378897</v>
      </c>
      <c r="J58" s="45">
        <f t="shared" si="4"/>
        <v>9.6463574415972295E-2</v>
      </c>
      <c r="K58" s="5">
        <f t="shared" si="96"/>
        <v>0.70834843921366442</v>
      </c>
      <c r="L58" s="5">
        <f t="shared" si="97"/>
        <v>0.80720263766211509</v>
      </c>
      <c r="M58" s="4"/>
      <c r="N58" s="10" t="s">
        <v>39</v>
      </c>
      <c r="O58" s="9">
        <f t="shared" si="50"/>
        <v>7.6212683373593992E-2</v>
      </c>
      <c r="P58" s="9">
        <f t="shared" si="51"/>
        <v>7.6212683373593992E-2</v>
      </c>
      <c r="Q58" s="9">
        <f t="shared" si="94"/>
        <v>6.8138562272395231E-2</v>
      </c>
      <c r="R58" s="5">
        <f>K23</f>
        <v>5.2212169618200358E-3</v>
      </c>
      <c r="S58" s="5">
        <f>L23</f>
        <v>0.28918533567016441</v>
      </c>
      <c r="T58" s="5">
        <f>I23</f>
        <v>0.14720327631599223</v>
      </c>
      <c r="U58" s="5">
        <f>K48</f>
        <v>1.6886586270228075E-2</v>
      </c>
      <c r="V58" s="5">
        <f>L48</f>
        <v>5.9038234732158641E-2</v>
      </c>
      <c r="W58" s="5">
        <f>I48</f>
        <v>3.796241050119336E-2</v>
      </c>
      <c r="X58" s="5">
        <f>K73</f>
        <v>-4.6330166535644417E-2</v>
      </c>
      <c r="Y58" s="5">
        <f>L73</f>
        <v>8.4830166535644611E-2</v>
      </c>
      <c r="Z58" s="5">
        <f>I73</f>
        <v>1.9250000000000097E-2</v>
      </c>
    </row>
    <row r="59" spans="3:26" ht="15.75" thickBot="1" x14ac:dyDescent="0.3">
      <c r="C59" s="6" t="s">
        <v>19</v>
      </c>
      <c r="D59" s="6">
        <f>Y88</f>
        <v>1.9417</v>
      </c>
      <c r="E59" s="6">
        <f>Y89</f>
        <v>1.8539000000000001</v>
      </c>
      <c r="F59" s="6">
        <f>Y90</f>
        <v>2.0592999999999999</v>
      </c>
      <c r="G59" s="4">
        <f t="shared" si="91"/>
        <v>1.9516333333333336</v>
      </c>
      <c r="H59" s="3">
        <f t="shared" si="92"/>
        <v>0.103059659097696</v>
      </c>
      <c r="I59" s="5">
        <f t="shared" si="93"/>
        <v>0</v>
      </c>
      <c r="J59" s="45">
        <f t="shared" si="4"/>
        <v>0.11662083999370633</v>
      </c>
      <c r="K59" s="5">
        <f t="shared" si="96"/>
        <v>-5.9755507349590752E-2</v>
      </c>
      <c r="L59" s="5">
        <f t="shared" si="97"/>
        <v>5.9755507349590752E-2</v>
      </c>
      <c r="M59" s="4"/>
      <c r="N59" s="10" t="s">
        <v>40</v>
      </c>
      <c r="O59" s="9">
        <f t="shared" si="50"/>
        <v>0.14864436392456104</v>
      </c>
      <c r="P59" s="9">
        <f t="shared" si="51"/>
        <v>0.14864436392456098</v>
      </c>
      <c r="Q59" s="9">
        <f t="shared" si="94"/>
        <v>-0.54445480099462673</v>
      </c>
      <c r="R59" s="5">
        <f>K24</f>
        <v>-0.67067821272010553</v>
      </c>
      <c r="S59" s="5">
        <f>L24</f>
        <v>-0.33845174678783113</v>
      </c>
      <c r="T59" s="5">
        <f>I24</f>
        <v>-0.5045649797539683</v>
      </c>
      <c r="U59" s="5">
        <f>K49</f>
        <v>-0.73689383379705509</v>
      </c>
      <c r="V59" s="5">
        <f>L49</f>
        <v>-0.47462167932943644</v>
      </c>
      <c r="W59" s="5">
        <f>I49</f>
        <v>-0.60575775656324582</v>
      </c>
      <c r="X59" s="5">
        <f>K74</f>
        <v>-0.67172544824040281</v>
      </c>
      <c r="Y59" s="5">
        <f>L74</f>
        <v>-0.37435788509292972</v>
      </c>
      <c r="Z59" s="5">
        <f>I74</f>
        <v>-0.52304166666666629</v>
      </c>
    </row>
    <row r="60" spans="3:26" ht="15.75" thickBot="1" x14ac:dyDescent="0.3">
      <c r="I60" s="5"/>
      <c r="J60" s="45"/>
      <c r="K60" s="5"/>
      <c r="L60" s="5"/>
      <c r="M60" s="4"/>
      <c r="N60" s="36"/>
      <c r="O60" s="37"/>
      <c r="Q60" s="5"/>
      <c r="S60" s="5"/>
      <c r="U60" s="5"/>
    </row>
    <row r="61" spans="3:26" ht="15.75" thickBot="1" x14ac:dyDescent="0.3">
      <c r="C61" s="3" t="s">
        <v>22</v>
      </c>
      <c r="D61" s="3">
        <f>P88</f>
        <v>0.21929999999999999</v>
      </c>
      <c r="E61" s="32">
        <f t="shared" ref="E61:F61" si="108">Q88</f>
        <v>0.219</v>
      </c>
      <c r="F61" s="32">
        <f t="shared" si="108"/>
        <v>0.21199999999999999</v>
      </c>
      <c r="G61" s="4">
        <f t="shared" ref="G61:G66" si="109">AVERAGE(D61:F61)</f>
        <v>0.21676666666666666</v>
      </c>
      <c r="H61" s="3">
        <f t="shared" si="92"/>
        <v>4.1307787804884142E-3</v>
      </c>
      <c r="I61" s="5">
        <f t="shared" si="93"/>
        <v>0.88893063929358318</v>
      </c>
      <c r="J61" s="45">
        <f t="shared" si="4"/>
        <v>4.6743303386252546E-3</v>
      </c>
      <c r="K61" s="5">
        <f t="shared" si="96"/>
        <v>0.8865355529529324</v>
      </c>
      <c r="L61" s="5">
        <f t="shared" si="97"/>
        <v>0.89132572563423385</v>
      </c>
      <c r="M61" s="4"/>
    </row>
    <row r="62" spans="3:26" ht="15.75" thickBot="1" x14ac:dyDescent="0.3">
      <c r="C62" s="3" t="s">
        <v>23</v>
      </c>
      <c r="D62" s="3">
        <f>S88</f>
        <v>2.2252999999999998</v>
      </c>
      <c r="E62" s="3">
        <f t="shared" ref="E62:F62" si="110">T88</f>
        <v>2.0872999999999999</v>
      </c>
      <c r="F62" s="3">
        <f t="shared" si="110"/>
        <v>2.0364</v>
      </c>
      <c r="G62" s="4">
        <f t="shared" si="109"/>
        <v>2.1163333333333334</v>
      </c>
      <c r="H62" s="3">
        <f t="shared" si="92"/>
        <v>9.7739466610644629E-2</v>
      </c>
      <c r="I62" s="5">
        <f t="shared" si="93"/>
        <v>-8.4390852106782266E-2</v>
      </c>
      <c r="J62" s="45">
        <f t="shared" si="4"/>
        <v>0.11060058607281976</v>
      </c>
      <c r="K62" s="5">
        <f t="shared" si="96"/>
        <v>-0.14106163354087328</v>
      </c>
      <c r="L62" s="5">
        <f t="shared" si="97"/>
        <v>-2.7720070672691239E-2</v>
      </c>
      <c r="M62" s="4"/>
    </row>
    <row r="63" spans="3:26" ht="15.75" thickBot="1" x14ac:dyDescent="0.3">
      <c r="C63" s="3" t="s">
        <v>24</v>
      </c>
      <c r="D63" s="6">
        <f>V90</f>
        <v>1.9488000000000001</v>
      </c>
      <c r="E63" s="6">
        <f t="shared" ref="E63:F63" si="111">W90</f>
        <v>1.4440999999999999</v>
      </c>
      <c r="F63" s="6">
        <f t="shared" si="111"/>
        <v>1.8072999999999999</v>
      </c>
      <c r="G63" s="4">
        <f t="shared" si="109"/>
        <v>1.7333999999999998</v>
      </c>
      <c r="H63" s="3">
        <f t="shared" si="92"/>
        <v>0.26033906737176488</v>
      </c>
      <c r="I63" s="5">
        <f t="shared" si="93"/>
        <v>0.11182086799091379</v>
      </c>
      <c r="J63" s="45">
        <f t="shared" si="4"/>
        <v>0.29459597466058446</v>
      </c>
      <c r="K63" s="5">
        <f t="shared" si="96"/>
        <v>-3.9127555377846367E-2</v>
      </c>
      <c r="L63" s="5">
        <f t="shared" si="97"/>
        <v>0.26276929135967381</v>
      </c>
      <c r="M63" s="4"/>
      <c r="N63" s="6" t="s">
        <v>151</v>
      </c>
    </row>
    <row r="64" spans="3:26" ht="15.75" thickBot="1" x14ac:dyDescent="0.3">
      <c r="C64" s="3" t="s">
        <v>26</v>
      </c>
      <c r="D64" s="6">
        <f>P91</f>
        <v>0.2336</v>
      </c>
      <c r="E64" s="6">
        <f t="shared" ref="E64:F64" si="112">Q91</f>
        <v>0.21179999999999999</v>
      </c>
      <c r="F64" s="6">
        <f t="shared" si="112"/>
        <v>0.2762</v>
      </c>
      <c r="G64" s="4">
        <f t="shared" si="109"/>
        <v>0.24053333333333335</v>
      </c>
      <c r="H64" s="3">
        <f t="shared" si="92"/>
        <v>3.2755050501156471E-2</v>
      </c>
      <c r="I64" s="5">
        <f t="shared" si="93"/>
        <v>0.87675280534253364</v>
      </c>
      <c r="J64" s="45">
        <f t="shared" si="4"/>
        <v>3.7065147866053215E-2</v>
      </c>
      <c r="K64" s="5">
        <f t="shared" si="96"/>
        <v>0.85776094491824628</v>
      </c>
      <c r="L64" s="5">
        <f t="shared" si="97"/>
        <v>0.89574466576682088</v>
      </c>
      <c r="M64" s="4"/>
      <c r="N64" s="3" t="s">
        <v>9</v>
      </c>
      <c r="O64" s="3">
        <v>1</v>
      </c>
      <c r="P64" s="3">
        <v>2</v>
      </c>
      <c r="Q64" s="3">
        <v>3</v>
      </c>
      <c r="R64" s="3">
        <v>4</v>
      </c>
      <c r="S64" s="3">
        <v>5</v>
      </c>
      <c r="T64" s="3">
        <v>6</v>
      </c>
      <c r="U64" s="3">
        <v>7</v>
      </c>
      <c r="V64" s="3">
        <v>8</v>
      </c>
      <c r="W64" s="3">
        <v>9</v>
      </c>
      <c r="X64" s="3">
        <v>10</v>
      </c>
      <c r="Y64" s="3">
        <v>11</v>
      </c>
      <c r="Z64" s="3">
        <v>12</v>
      </c>
    </row>
    <row r="65" spans="3:26" ht="15.75" thickBot="1" x14ac:dyDescent="0.3">
      <c r="C65" s="3" t="s">
        <v>27</v>
      </c>
      <c r="D65" s="36">
        <f>S91</f>
        <v>1.5979000000000001</v>
      </c>
      <c r="E65" s="6">
        <f t="shared" ref="E65:F65" si="113">T91</f>
        <v>1.4938</v>
      </c>
      <c r="F65" s="6">
        <f t="shared" si="113"/>
        <v>1.5079</v>
      </c>
      <c r="G65" s="4">
        <f t="shared" si="109"/>
        <v>1.5332000000000001</v>
      </c>
      <c r="H65" s="3">
        <f t="shared" si="92"/>
        <v>5.6473622161147104E-2</v>
      </c>
      <c r="I65" s="5">
        <f t="shared" si="93"/>
        <v>0.21440161232471949</v>
      </c>
      <c r="J65" s="45">
        <f t="shared" si="4"/>
        <v>6.3904745189161991E-2</v>
      </c>
      <c r="K65" s="5">
        <f t="shared" si="96"/>
        <v>0.18165737492228978</v>
      </c>
      <c r="L65" s="5">
        <f t="shared" si="97"/>
        <v>0.2471458497271492</v>
      </c>
      <c r="M65" s="4"/>
      <c r="N65" s="3">
        <v>23.2</v>
      </c>
      <c r="O65" s="3">
        <v>0.111</v>
      </c>
      <c r="P65" s="3">
        <v>0.15709999999999999</v>
      </c>
      <c r="Q65" s="3">
        <v>0.13250000000000001</v>
      </c>
      <c r="R65" s="3">
        <v>0.22789999999999999</v>
      </c>
      <c r="S65" s="3">
        <v>0.36120000000000002</v>
      </c>
      <c r="T65" s="3">
        <v>0.12620000000000001</v>
      </c>
      <c r="U65" s="3">
        <v>0.1736</v>
      </c>
      <c r="V65" s="3">
        <v>0.4158</v>
      </c>
      <c r="W65" s="3">
        <v>0.12809999999999999</v>
      </c>
      <c r="X65" s="3">
        <v>0.12429999999999999</v>
      </c>
      <c r="Y65" s="3">
        <v>0.1235</v>
      </c>
      <c r="Z65" s="3">
        <v>0.1104</v>
      </c>
    </row>
    <row r="66" spans="3:26" ht="15.75" thickBot="1" x14ac:dyDescent="0.3">
      <c r="C66" s="3" t="s">
        <v>28</v>
      </c>
      <c r="D66" s="6">
        <f>V91</f>
        <v>0.18720000000000001</v>
      </c>
      <c r="E66" s="36">
        <f t="shared" ref="E66:F66" si="114">W91</f>
        <v>0.1719</v>
      </c>
      <c r="F66" s="6">
        <f t="shared" si="114"/>
        <v>0.188</v>
      </c>
      <c r="G66" s="4">
        <f t="shared" si="109"/>
        <v>0.18236666666666665</v>
      </c>
      <c r="H66" s="3">
        <f t="shared" si="92"/>
        <v>9.0732206703757288E-3</v>
      </c>
      <c r="I66" s="5">
        <f t="shared" si="93"/>
        <v>0.90655690105723419</v>
      </c>
      <c r="J66" s="45">
        <f t="shared" si="4"/>
        <v>1.0267127072722211E-2</v>
      </c>
      <c r="K66" s="5">
        <f t="shared" si="96"/>
        <v>0.90129611415768562</v>
      </c>
      <c r="L66" s="5">
        <f t="shared" si="97"/>
        <v>0.91181768795678264</v>
      </c>
      <c r="M66" s="4"/>
      <c r="N66" s="6" t="s">
        <v>152</v>
      </c>
      <c r="O66" s="3">
        <v>0.1351</v>
      </c>
      <c r="P66" s="3">
        <v>0.21640000000000001</v>
      </c>
      <c r="Q66" s="3">
        <v>0.2215</v>
      </c>
      <c r="R66" s="3">
        <v>0.21759999999999999</v>
      </c>
      <c r="S66" s="3">
        <v>1.0582</v>
      </c>
      <c r="T66" s="3">
        <v>1.0673999999999999</v>
      </c>
      <c r="U66" s="3">
        <v>0.98980000000000001</v>
      </c>
      <c r="V66" s="3">
        <v>1.0198</v>
      </c>
      <c r="W66" s="3">
        <v>1.1752</v>
      </c>
      <c r="X66" s="3">
        <v>1.1425000000000001</v>
      </c>
      <c r="Y66" s="3">
        <v>1.1567000000000001</v>
      </c>
      <c r="Z66" s="3">
        <v>0.13500000000000001</v>
      </c>
    </row>
    <row r="67" spans="3:26" ht="15.75" thickBot="1" x14ac:dyDescent="0.3">
      <c r="C67" s="6" t="s">
        <v>32</v>
      </c>
      <c r="D67" s="3">
        <f>S92</f>
        <v>0.78239999999999998</v>
      </c>
      <c r="E67" s="3">
        <f t="shared" ref="E67:F67" si="115">T92</f>
        <v>0.7974</v>
      </c>
      <c r="F67" s="3">
        <f t="shared" si="115"/>
        <v>0.82589999999999997</v>
      </c>
      <c r="G67" s="4">
        <f>AVERAGE(D67:F67)</f>
        <v>0.80189999999999995</v>
      </c>
      <c r="H67" s="3">
        <f>_xlfn.STDEV.S(D67:F67)</f>
        <v>2.2096379793984343E-2</v>
      </c>
      <c r="I67" s="5">
        <f t="shared" si="93"/>
        <v>0.58911339220140413</v>
      </c>
      <c r="J67" s="45">
        <f t="shared" si="4"/>
        <v>2.5003948149601656E-2</v>
      </c>
      <c r="K67" s="5">
        <f t="shared" si="96"/>
        <v>0.57630158594531</v>
      </c>
      <c r="L67" s="5">
        <f t="shared" si="97"/>
        <v>0.60192519845749792</v>
      </c>
      <c r="M67" s="4"/>
      <c r="N67" s="6" t="s">
        <v>153</v>
      </c>
      <c r="O67" s="3">
        <v>0.13880000000000001</v>
      </c>
      <c r="P67" s="3">
        <v>0.47839999999999999</v>
      </c>
      <c r="Q67" s="3">
        <v>0.42449999999999999</v>
      </c>
      <c r="R67" s="3">
        <v>0.41880000000000001</v>
      </c>
      <c r="S67" s="3">
        <v>0.68079999999999996</v>
      </c>
      <c r="T67" s="3">
        <v>0.78180000000000005</v>
      </c>
      <c r="U67" s="3">
        <v>0.89959999999999996</v>
      </c>
      <c r="V67" s="3">
        <v>1.1815</v>
      </c>
      <c r="W67" s="3">
        <v>1.2535000000000001</v>
      </c>
      <c r="X67" s="3">
        <v>1.2968999999999999</v>
      </c>
      <c r="Y67" s="3">
        <v>1.1960999999999999</v>
      </c>
      <c r="Z67" s="3">
        <v>0.1356</v>
      </c>
    </row>
    <row r="68" spans="3:26" ht="15.75" thickBot="1" x14ac:dyDescent="0.3">
      <c r="C68" s="3" t="s">
        <v>34</v>
      </c>
      <c r="D68" s="3">
        <f>P92</f>
        <v>0.22420000000000001</v>
      </c>
      <c r="E68" s="3">
        <f t="shared" ref="E68:F68" si="116">Q92</f>
        <v>0.27650000000000002</v>
      </c>
      <c r="F68" s="3">
        <f t="shared" si="116"/>
        <v>0.25640000000000002</v>
      </c>
      <c r="G68" s="4">
        <f>AVERAGE(D68:F68)</f>
        <v>0.25236666666666668</v>
      </c>
      <c r="H68" s="3">
        <f>_xlfn.STDEV.S(D68:F68)</f>
        <v>2.6382254136698282E-2</v>
      </c>
      <c r="I68" s="5">
        <f t="shared" si="93"/>
        <v>0.87068950793352584</v>
      </c>
      <c r="J68" s="45">
        <f t="shared" ref="J68:J75" si="117">CONFIDENCE(0.05,H68,3)</f>
        <v>2.9853782413859838E-2</v>
      </c>
      <c r="K68" s="5">
        <f t="shared" si="96"/>
        <v>0.85539268864684637</v>
      </c>
      <c r="L68" s="5">
        <f t="shared" si="97"/>
        <v>0.88598632722020521</v>
      </c>
      <c r="M68" s="4"/>
      <c r="N68" s="6" t="s">
        <v>154</v>
      </c>
      <c r="O68" s="3">
        <v>0.1305</v>
      </c>
      <c r="P68" s="3">
        <v>0.76319999999999999</v>
      </c>
      <c r="Q68" s="3">
        <v>0.74480000000000002</v>
      </c>
      <c r="R68" s="3">
        <v>0.75370000000000004</v>
      </c>
      <c r="S68" s="3">
        <v>0.32040000000000002</v>
      </c>
      <c r="T68" s="3">
        <v>0.33989999999999998</v>
      </c>
      <c r="U68" s="3">
        <v>0.3286</v>
      </c>
      <c r="V68" s="3">
        <v>1.1046</v>
      </c>
      <c r="W68" s="3">
        <v>1.2607999999999999</v>
      </c>
      <c r="X68" s="3">
        <v>1.2949999999999999</v>
      </c>
      <c r="Y68" s="3">
        <v>1.2433000000000001</v>
      </c>
      <c r="Z68" s="3">
        <v>0.13400000000000001</v>
      </c>
    </row>
    <row r="69" spans="3:26" ht="15.75" thickBot="1" x14ac:dyDescent="0.3">
      <c r="C69" s="3" t="s">
        <v>36</v>
      </c>
      <c r="D69" s="3">
        <f>V92</f>
        <v>0.54449999999999998</v>
      </c>
      <c r="E69" s="3">
        <f t="shared" ref="E69:F69" si="118">W92</f>
        <v>0.52910000000000001</v>
      </c>
      <c r="F69" s="3">
        <f t="shared" si="118"/>
        <v>0.58099999999999996</v>
      </c>
      <c r="G69" s="4">
        <f>AVERAGE(D69:F69)</f>
        <v>0.55153333333333332</v>
      </c>
      <c r="H69" s="3">
        <f>_xlfn.STDEV.S(D69:F69)</f>
        <v>2.6655268397323108E-2</v>
      </c>
      <c r="I69" s="5">
        <f t="shared" si="93"/>
        <v>0.71739910160720077</v>
      </c>
      <c r="J69" s="45">
        <f t="shared" si="117"/>
        <v>3.0162721456382244E-2</v>
      </c>
      <c r="K69" s="5">
        <f t="shared" si="96"/>
        <v>0.7019439846335298</v>
      </c>
      <c r="L69" s="5">
        <f t="shared" si="97"/>
        <v>0.73285421858087196</v>
      </c>
      <c r="M69" s="4"/>
      <c r="N69" s="6" t="s">
        <v>155</v>
      </c>
      <c r="O69" s="3">
        <v>0.1386</v>
      </c>
      <c r="P69" s="3">
        <v>0.311</v>
      </c>
      <c r="Q69" s="3">
        <v>0.29709999999999998</v>
      </c>
      <c r="R69" s="3">
        <v>0.2833</v>
      </c>
      <c r="S69" s="3">
        <v>0.95840000000000003</v>
      </c>
      <c r="T69" s="3">
        <v>0.91859999999999997</v>
      </c>
      <c r="U69" s="3">
        <v>0.8982</v>
      </c>
      <c r="V69" s="3">
        <v>0.1799</v>
      </c>
      <c r="W69" s="3">
        <v>0.22989999999999999</v>
      </c>
      <c r="X69" s="3">
        <v>0.23469999999999999</v>
      </c>
      <c r="Y69" s="3">
        <v>1.3914</v>
      </c>
      <c r="Z69" s="3">
        <v>0.12280000000000001</v>
      </c>
    </row>
    <row r="70" spans="3:26" ht="15.75" thickBot="1" x14ac:dyDescent="0.3">
      <c r="C70" s="3" t="s">
        <v>38</v>
      </c>
      <c r="D70" s="32">
        <f>P93</f>
        <v>0.46179999999999999</v>
      </c>
      <c r="E70" s="3">
        <f t="shared" ref="E70:F70" si="119">Q93</f>
        <v>0.2392</v>
      </c>
      <c r="F70" s="3">
        <f t="shared" si="119"/>
        <v>0.28220000000000001</v>
      </c>
      <c r="G70" s="4">
        <f>AVERAGE(D70:F70)</f>
        <v>0.32773333333333332</v>
      </c>
      <c r="H70" s="3">
        <f>_xlfn.STDEV.S(D70:F70)</f>
        <v>0.11807901309434006</v>
      </c>
      <c r="I70" s="5">
        <f t="shared" si="93"/>
        <v>0.83207228133699984</v>
      </c>
      <c r="J70" s="45">
        <f t="shared" si="117"/>
        <v>0.13361652671134866</v>
      </c>
      <c r="K70" s="5">
        <f t="shared" si="96"/>
        <v>0.76360833146013674</v>
      </c>
      <c r="L70" s="5">
        <f t="shared" si="97"/>
        <v>0.90053623121386295</v>
      </c>
      <c r="M70" s="4"/>
      <c r="N70" s="6" t="s">
        <v>156</v>
      </c>
      <c r="O70" s="3">
        <v>0.1216</v>
      </c>
      <c r="P70" s="3">
        <v>0.50180000000000002</v>
      </c>
      <c r="Q70" s="3">
        <v>0.61050000000000004</v>
      </c>
      <c r="R70" s="3">
        <v>0.57540000000000002</v>
      </c>
      <c r="S70" s="3">
        <v>0.66649999999999998</v>
      </c>
      <c r="T70" s="3">
        <v>0.72460000000000002</v>
      </c>
      <c r="U70" s="3">
        <v>0.7429</v>
      </c>
      <c r="V70" s="3">
        <v>0.58420000000000005</v>
      </c>
      <c r="W70" s="3">
        <v>0.432</v>
      </c>
      <c r="X70" s="3">
        <v>0.63180000000000003</v>
      </c>
      <c r="Y70" s="3">
        <v>1.3102</v>
      </c>
      <c r="Z70" s="3">
        <v>0.15090000000000001</v>
      </c>
    </row>
    <row r="71" spans="3:26" ht="15.75" thickBot="1" x14ac:dyDescent="0.3">
      <c r="C71" s="6" t="s">
        <v>161</v>
      </c>
      <c r="D71" s="3">
        <f>S93</f>
        <v>0.19450000000000001</v>
      </c>
      <c r="E71" s="3">
        <f t="shared" ref="E71:F71" si="120">T93</f>
        <v>0.2107</v>
      </c>
      <c r="F71" s="3">
        <f t="shared" si="120"/>
        <v>0.2046</v>
      </c>
      <c r="G71" s="4">
        <f>AVERAGE(D71:F71)</f>
        <v>0.20326666666666668</v>
      </c>
      <c r="H71" s="3">
        <f>_xlfn.STDEV.S(D71:F71)</f>
        <v>8.1818905720703258E-3</v>
      </c>
      <c r="I71" s="5">
        <f t="shared" si="93"/>
        <v>0.89584792225315546</v>
      </c>
      <c r="J71" s="45">
        <f t="shared" si="117"/>
        <v>9.2585106491271055E-3</v>
      </c>
      <c r="K71" s="5">
        <f t="shared" si="96"/>
        <v>0.8911039416646942</v>
      </c>
      <c r="L71" s="5">
        <f t="shared" si="97"/>
        <v>0.90059190284161672</v>
      </c>
      <c r="M71" s="4"/>
      <c r="N71" s="6" t="s">
        <v>160</v>
      </c>
      <c r="O71" s="3">
        <v>0.13389999999999999</v>
      </c>
      <c r="P71" s="3">
        <v>0.26369999999999999</v>
      </c>
      <c r="Q71" s="3">
        <v>0.34710000000000002</v>
      </c>
      <c r="R71" s="3">
        <v>0.29859999999999998</v>
      </c>
      <c r="S71" s="3">
        <v>0.24729999999999999</v>
      </c>
      <c r="T71" s="3">
        <v>0.22700000000000001</v>
      </c>
      <c r="U71" s="3">
        <v>0.2014</v>
      </c>
      <c r="V71" s="3">
        <v>0.13739999999999999</v>
      </c>
      <c r="W71" s="3">
        <v>0.1399</v>
      </c>
      <c r="X71" s="3">
        <v>0.1429</v>
      </c>
      <c r="Y71" s="3">
        <v>1.2333000000000001</v>
      </c>
      <c r="Z71" s="3">
        <v>0.1265</v>
      </c>
    </row>
    <row r="72" spans="3:26" ht="15.75" thickBot="1" x14ac:dyDescent="0.3">
      <c r="J72" s="45"/>
      <c r="K72" s="5"/>
      <c r="L72" s="5"/>
      <c r="M72" s="4"/>
      <c r="O72" s="3">
        <v>0.11459999999999999</v>
      </c>
      <c r="P72" s="3">
        <v>0.13020000000000001</v>
      </c>
      <c r="Q72" s="3">
        <v>0.13739999999999999</v>
      </c>
      <c r="R72" s="3">
        <v>0.13059999999999999</v>
      </c>
      <c r="S72" s="3">
        <v>0.1356</v>
      </c>
      <c r="T72" s="3">
        <v>0.1361</v>
      </c>
      <c r="U72" s="3">
        <v>0.12820000000000001</v>
      </c>
      <c r="V72" s="3">
        <v>0.12330000000000001</v>
      </c>
      <c r="W72" s="3">
        <v>0.12189999999999999</v>
      </c>
      <c r="X72" s="3">
        <v>0.1227</v>
      </c>
      <c r="Y72" s="3">
        <v>0.122</v>
      </c>
      <c r="Z72" s="3">
        <v>0.1114</v>
      </c>
    </row>
    <row r="73" spans="3:26" ht="15.75" thickBot="1" x14ac:dyDescent="0.3">
      <c r="C73" s="6" t="s">
        <v>39</v>
      </c>
      <c r="D73" s="3">
        <f>P99</f>
        <v>1.4657</v>
      </c>
      <c r="E73" s="3">
        <f t="shared" ref="E73:F73" si="121">Q99</f>
        <v>1.5972</v>
      </c>
      <c r="F73" s="3">
        <f t="shared" si="121"/>
        <v>1.6447000000000001</v>
      </c>
      <c r="G73" s="4">
        <f t="shared" ref="G73:G74" si="122">AVERAGE(D73:F73)</f>
        <v>1.5692000000000002</v>
      </c>
      <c r="H73" s="3">
        <f t="shared" si="92"/>
        <v>9.2726749107256007E-2</v>
      </c>
      <c r="I73" s="5">
        <f t="shared" ref="I73:I74" si="123">($G$75-G73)/$G$75</f>
        <v>1.9250000000000097E-2</v>
      </c>
      <c r="J73" s="45">
        <f t="shared" si="117"/>
        <v>0.10492826645703128</v>
      </c>
      <c r="K73" s="5">
        <f>($G$75-(G73+J73))/$G$75</f>
        <v>-4.6330166535644417E-2</v>
      </c>
      <c r="L73" s="5">
        <f>($G$75-(G73-J73))/$G$75</f>
        <v>8.4830166535644611E-2</v>
      </c>
      <c r="M73" s="4"/>
    </row>
    <row r="74" spans="3:26" ht="15.75" thickBot="1" x14ac:dyDescent="0.3">
      <c r="C74" s="6" t="s">
        <v>40</v>
      </c>
      <c r="D74" s="3">
        <f>S99</f>
        <v>2.6682999999999999</v>
      </c>
      <c r="E74" s="3">
        <f t="shared" ref="E74:F74" si="124">T99</f>
        <v>2.2576999999999998</v>
      </c>
      <c r="F74" s="3">
        <f t="shared" si="124"/>
        <v>2.3845999999999998</v>
      </c>
      <c r="G74" s="4">
        <f t="shared" si="122"/>
        <v>2.4368666666666665</v>
      </c>
      <c r="H74" s="3">
        <f t="shared" si="92"/>
        <v>0.21023069075026452</v>
      </c>
      <c r="I74" s="5">
        <f t="shared" si="123"/>
        <v>-0.52304166666666629</v>
      </c>
      <c r="J74" s="45">
        <f t="shared" si="117"/>
        <v>0.23789405051797866</v>
      </c>
      <c r="K74" s="5">
        <f t="shared" ref="K74:K75" si="125">($G$75-(G74+J74))/$G$75</f>
        <v>-0.67172544824040281</v>
      </c>
      <c r="L74" s="5">
        <f t="shared" ref="L74:L75" si="126">($G$75-(G74-J74))/$G$75</f>
        <v>-0.37435788509292972</v>
      </c>
      <c r="M74" s="4"/>
      <c r="N74" s="6" t="s">
        <v>157</v>
      </c>
    </row>
    <row r="75" spans="3:26" ht="15.75" thickBot="1" x14ac:dyDescent="0.3">
      <c r="C75" s="6" t="s">
        <v>19</v>
      </c>
      <c r="D75" s="3">
        <f>P100</f>
        <v>1.6402000000000001</v>
      </c>
      <c r="E75" s="3">
        <f t="shared" ref="E75:F75" si="127">Q100</f>
        <v>1.5044999999999999</v>
      </c>
      <c r="F75" s="3">
        <f t="shared" si="127"/>
        <v>1.6553</v>
      </c>
      <c r="G75" s="4">
        <f>AVERAGE(D75:F75)</f>
        <v>1.6000000000000003</v>
      </c>
      <c r="H75" s="3">
        <f>_xlfn.STDEV.S(D75:F75)</f>
        <v>8.3049322694408581E-2</v>
      </c>
      <c r="I75" s="5">
        <f>($G$75-G75)/$G$75</f>
        <v>0</v>
      </c>
      <c r="J75" s="45">
        <f t="shared" si="117"/>
        <v>9.3977428785681175E-2</v>
      </c>
      <c r="K75" s="5">
        <f t="shared" si="125"/>
        <v>-5.8735892991050712E-2</v>
      </c>
      <c r="L75" s="5">
        <f t="shared" si="126"/>
        <v>5.8735892991050712E-2</v>
      </c>
      <c r="M75" s="4"/>
      <c r="N75" s="3" t="s">
        <v>9</v>
      </c>
      <c r="O75" s="3">
        <v>1</v>
      </c>
      <c r="P75" s="3">
        <v>2</v>
      </c>
      <c r="Q75" s="3">
        <v>3</v>
      </c>
      <c r="R75" s="3">
        <v>4</v>
      </c>
      <c r="S75" s="3">
        <v>5</v>
      </c>
      <c r="T75" s="3">
        <v>6</v>
      </c>
      <c r="U75" s="3">
        <v>7</v>
      </c>
      <c r="V75" s="3">
        <v>8</v>
      </c>
      <c r="W75" s="3">
        <v>9</v>
      </c>
      <c r="X75" s="3">
        <v>10</v>
      </c>
      <c r="Y75" s="3">
        <v>11</v>
      </c>
      <c r="Z75" s="3">
        <v>12</v>
      </c>
    </row>
    <row r="76" spans="3:26" x14ac:dyDescent="0.25">
      <c r="I76" s="5"/>
      <c r="N76" s="3">
        <v>23.2</v>
      </c>
      <c r="O76" s="3">
        <v>0.1147</v>
      </c>
      <c r="P76" s="3">
        <v>0.1782</v>
      </c>
      <c r="Q76" s="3">
        <v>0.52100000000000002</v>
      </c>
      <c r="R76" s="3">
        <v>0.12330000000000001</v>
      </c>
      <c r="S76" s="3">
        <v>0.1711</v>
      </c>
      <c r="T76" s="3">
        <v>0.13200000000000001</v>
      </c>
      <c r="U76" s="3">
        <v>0.1353</v>
      </c>
      <c r="V76" s="3">
        <v>0.1066</v>
      </c>
      <c r="W76" s="3">
        <v>0.10780000000000001</v>
      </c>
      <c r="X76" s="3">
        <v>0.1021</v>
      </c>
      <c r="Y76" s="3">
        <v>0.1103</v>
      </c>
      <c r="Z76" s="3">
        <v>0.1018</v>
      </c>
    </row>
    <row r="77" spans="3:26" x14ac:dyDescent="0.25">
      <c r="I77" s="5"/>
      <c r="N77" s="6" t="s">
        <v>159</v>
      </c>
      <c r="O77" s="3">
        <v>0.13289999999999999</v>
      </c>
      <c r="P77" s="3">
        <v>1.7521</v>
      </c>
      <c r="Q77" s="3">
        <v>1.7219</v>
      </c>
      <c r="R77" s="3">
        <v>1.6856</v>
      </c>
      <c r="S77" s="3">
        <v>2.8153000000000001</v>
      </c>
      <c r="T77" s="3">
        <v>3.0998999999999999</v>
      </c>
      <c r="U77" s="3">
        <v>2.6968000000000001</v>
      </c>
      <c r="V77" s="3">
        <v>0.24690000000000001</v>
      </c>
      <c r="W77" s="3">
        <v>0.221</v>
      </c>
      <c r="X77" s="3">
        <v>0.22109999999999999</v>
      </c>
      <c r="Y77" s="3">
        <v>1.8008</v>
      </c>
      <c r="Z77" s="3">
        <v>0.1154</v>
      </c>
    </row>
    <row r="78" spans="3:26" x14ac:dyDescent="0.25">
      <c r="I78" s="5"/>
      <c r="O78" s="3">
        <v>0.13320000000000001</v>
      </c>
      <c r="P78" s="3">
        <v>1.8091999999999999</v>
      </c>
      <c r="Q78" s="3">
        <v>1.7109000000000001</v>
      </c>
      <c r="R78" s="3">
        <v>1.8431</v>
      </c>
      <c r="S78" s="3">
        <v>2.0968</v>
      </c>
      <c r="T78" s="3">
        <v>2.0687000000000002</v>
      </c>
      <c r="U78" s="3">
        <v>2.0455000000000001</v>
      </c>
      <c r="V78" s="3">
        <v>0.16289999999999999</v>
      </c>
      <c r="W78" s="3">
        <v>0.15359999999999999</v>
      </c>
      <c r="X78" s="3">
        <v>0.15559999999999999</v>
      </c>
      <c r="Y78" s="3">
        <v>1.8245</v>
      </c>
      <c r="Z78" s="3">
        <v>0.1231</v>
      </c>
    </row>
    <row r="79" spans="3:26" x14ac:dyDescent="0.25">
      <c r="I79" s="5"/>
      <c r="O79" s="3">
        <v>0.13189999999999999</v>
      </c>
      <c r="P79" s="3">
        <v>0.14940000000000001</v>
      </c>
      <c r="Q79" s="3">
        <v>0.18679999999999999</v>
      </c>
      <c r="R79" s="3">
        <v>0.17760000000000001</v>
      </c>
      <c r="S79" s="3">
        <v>0.15290000000000001</v>
      </c>
      <c r="T79" s="3">
        <v>0.16209999999999999</v>
      </c>
      <c r="U79" s="3">
        <v>0.1623</v>
      </c>
      <c r="V79" s="3">
        <v>0.18090000000000001</v>
      </c>
      <c r="W79" s="3">
        <v>0.18640000000000001</v>
      </c>
      <c r="X79" s="3">
        <v>0.2051</v>
      </c>
      <c r="Y79" s="3">
        <v>1.7726999999999999</v>
      </c>
      <c r="Z79" s="3">
        <v>0.11840000000000001</v>
      </c>
    </row>
    <row r="80" spans="3:26" x14ac:dyDescent="0.25">
      <c r="I80" s="5"/>
      <c r="O80" s="3">
        <v>0.1671</v>
      </c>
      <c r="P80" s="3">
        <v>0.16039999999999999</v>
      </c>
      <c r="Q80" s="3">
        <v>0.1638</v>
      </c>
      <c r="R80" s="3">
        <v>0.20300000000000001</v>
      </c>
      <c r="S80" s="3">
        <v>0.18010000000000001</v>
      </c>
      <c r="T80" s="3">
        <v>0.17860000000000001</v>
      </c>
      <c r="U80" s="3">
        <v>0.17119999999999999</v>
      </c>
      <c r="V80" s="3">
        <v>0.17319999999999999</v>
      </c>
      <c r="W80" s="3">
        <v>0.17760000000000001</v>
      </c>
      <c r="X80" s="3">
        <v>0.18490000000000001</v>
      </c>
      <c r="Y80" s="3">
        <v>0.20880000000000001</v>
      </c>
      <c r="Z80" s="3">
        <v>0.11310000000000001</v>
      </c>
    </row>
    <row r="81" spans="9:26" x14ac:dyDescent="0.25">
      <c r="I81" s="5"/>
      <c r="O81" s="3">
        <v>0.14610000000000001</v>
      </c>
      <c r="P81" s="3">
        <v>0.1772</v>
      </c>
      <c r="Q81" s="3">
        <v>0.17910000000000001</v>
      </c>
      <c r="R81" s="3">
        <v>0.18540000000000001</v>
      </c>
      <c r="S81" s="3">
        <v>0.18709999999999999</v>
      </c>
      <c r="T81" s="3">
        <v>0.1757</v>
      </c>
      <c r="U81" s="3">
        <v>0.17610000000000001</v>
      </c>
      <c r="V81" s="3">
        <v>0.1772</v>
      </c>
      <c r="W81" s="3">
        <v>0.18340000000000001</v>
      </c>
      <c r="X81" s="3">
        <v>0.12559999999999999</v>
      </c>
      <c r="Y81" s="3">
        <v>0.19800000000000001</v>
      </c>
      <c r="Z81" s="3">
        <v>0.1268</v>
      </c>
    </row>
    <row r="82" spans="9:26" x14ac:dyDescent="0.25">
      <c r="I82" s="5"/>
      <c r="O82" s="3">
        <v>0.154</v>
      </c>
      <c r="P82" s="3">
        <v>0.2084</v>
      </c>
      <c r="Q82" s="3">
        <v>0.19339999999999999</v>
      </c>
      <c r="R82" s="3">
        <v>0.1754</v>
      </c>
      <c r="S82" s="3">
        <v>0.18090000000000001</v>
      </c>
      <c r="T82" s="3">
        <v>0.18590000000000001</v>
      </c>
      <c r="U82" s="3">
        <v>0.18110000000000001</v>
      </c>
      <c r="V82" s="3">
        <v>0.18360000000000001</v>
      </c>
      <c r="W82" s="3">
        <v>0.19969999999999999</v>
      </c>
      <c r="X82" s="3">
        <v>0.19769999999999999</v>
      </c>
      <c r="Y82" s="3">
        <v>0.20250000000000001</v>
      </c>
      <c r="Z82" s="3">
        <v>0.1139</v>
      </c>
    </row>
    <row r="83" spans="9:26" x14ac:dyDescent="0.25">
      <c r="I83" s="5"/>
      <c r="O83" s="3">
        <v>0.1195</v>
      </c>
      <c r="P83" s="3">
        <v>0.14499999999999999</v>
      </c>
      <c r="Q83" s="3">
        <v>0.10970000000000001</v>
      </c>
      <c r="R83" s="3">
        <v>0.14460000000000001</v>
      </c>
      <c r="S83" s="3">
        <v>0.15479999999999999</v>
      </c>
      <c r="T83" s="3">
        <v>0.1124</v>
      </c>
      <c r="U83" s="3">
        <v>0.10829999999999999</v>
      </c>
      <c r="V83" s="3">
        <v>0.1118</v>
      </c>
      <c r="W83" s="3">
        <v>0.1212</v>
      </c>
      <c r="X83" s="3">
        <v>0.1391</v>
      </c>
      <c r="Y83" s="3">
        <v>0.11260000000000001</v>
      </c>
      <c r="Z83" s="3">
        <v>0.1157</v>
      </c>
    </row>
    <row r="84" spans="9:26" x14ac:dyDescent="0.25">
      <c r="I84" s="5"/>
    </row>
    <row r="85" spans="9:26" x14ac:dyDescent="0.25">
      <c r="I85" s="5"/>
      <c r="N85" s="6" t="s">
        <v>162</v>
      </c>
    </row>
    <row r="86" spans="9:26" x14ac:dyDescent="0.25">
      <c r="I86" s="5"/>
      <c r="N86" s="3" t="s">
        <v>9</v>
      </c>
      <c r="O86" s="3">
        <v>1</v>
      </c>
      <c r="P86" s="3">
        <v>2</v>
      </c>
      <c r="Q86" s="3">
        <v>3</v>
      </c>
      <c r="R86" s="3">
        <v>4</v>
      </c>
      <c r="S86" s="3">
        <v>5</v>
      </c>
      <c r="T86" s="3">
        <v>6</v>
      </c>
      <c r="U86" s="3">
        <v>7</v>
      </c>
      <c r="V86" s="3">
        <v>8</v>
      </c>
      <c r="W86" s="3">
        <v>9</v>
      </c>
      <c r="X86" s="3">
        <v>10</v>
      </c>
      <c r="Y86" s="3">
        <v>11</v>
      </c>
      <c r="Z86" s="3">
        <v>12</v>
      </c>
    </row>
    <row r="87" spans="9:26" x14ac:dyDescent="0.25">
      <c r="I87" s="5"/>
      <c r="N87" s="3">
        <v>23</v>
      </c>
      <c r="O87" s="3">
        <v>0.1237</v>
      </c>
      <c r="P87" s="3">
        <v>0.12759999999999999</v>
      </c>
      <c r="Q87" s="3">
        <v>0.1246</v>
      </c>
      <c r="R87" s="3">
        <v>0.1278</v>
      </c>
      <c r="S87" s="3">
        <v>0.12959999999999999</v>
      </c>
      <c r="T87" s="3">
        <v>0.128</v>
      </c>
      <c r="U87" s="3">
        <v>0.1333</v>
      </c>
      <c r="V87" s="3">
        <v>0.12909999999999999</v>
      </c>
      <c r="W87" s="3">
        <v>0.13159999999999999</v>
      </c>
      <c r="X87" s="3">
        <v>0.13719999999999999</v>
      </c>
      <c r="Y87" s="3">
        <v>0.13519999999999999</v>
      </c>
      <c r="Z87" s="3">
        <v>0.1145</v>
      </c>
    </row>
    <row r="88" spans="9:26" x14ac:dyDescent="0.25">
      <c r="I88" s="5"/>
      <c r="N88" s="6" t="s">
        <v>152</v>
      </c>
      <c r="O88" s="3">
        <v>0.13300000000000001</v>
      </c>
      <c r="P88" s="3">
        <v>0.21929999999999999</v>
      </c>
      <c r="Q88" s="3">
        <v>0.219</v>
      </c>
      <c r="R88" s="3">
        <v>0.21199999999999999</v>
      </c>
      <c r="S88" s="3">
        <v>2.2252999999999998</v>
      </c>
      <c r="T88" s="3">
        <v>2.0872999999999999</v>
      </c>
      <c r="U88" s="3">
        <v>2.0364</v>
      </c>
      <c r="V88" s="3">
        <v>1.6744000000000001</v>
      </c>
      <c r="W88" s="3">
        <v>1.6389</v>
      </c>
      <c r="X88" s="3">
        <v>1.7519</v>
      </c>
      <c r="Y88" s="3">
        <v>1.9417</v>
      </c>
      <c r="Z88" s="3">
        <v>0.121</v>
      </c>
    </row>
    <row r="89" spans="9:26" x14ac:dyDescent="0.25">
      <c r="I89" s="5"/>
      <c r="N89" s="6" t="s">
        <v>153</v>
      </c>
      <c r="O89" s="3">
        <v>0.13719999999999999</v>
      </c>
      <c r="P89" s="3">
        <v>0.34739999999999999</v>
      </c>
      <c r="Q89" s="3">
        <v>0.37319999999999998</v>
      </c>
      <c r="R89" s="3">
        <v>0.32269999999999999</v>
      </c>
      <c r="S89" s="3">
        <v>1.2747999999999999</v>
      </c>
      <c r="T89" s="3">
        <v>1.1478999999999999</v>
      </c>
      <c r="U89" s="3">
        <v>2.1890000000000001</v>
      </c>
      <c r="V89" s="3">
        <v>1.8151999999999999</v>
      </c>
      <c r="W89" s="3">
        <v>1.8940999999999999</v>
      </c>
      <c r="X89" s="3">
        <v>1.6951000000000001</v>
      </c>
      <c r="Y89" s="3">
        <v>1.8539000000000001</v>
      </c>
      <c r="Z89" s="3">
        <v>0.13270000000000001</v>
      </c>
    </row>
    <row r="90" spans="9:26" x14ac:dyDescent="0.25">
      <c r="I90" s="5"/>
      <c r="N90" s="6" t="s">
        <v>154</v>
      </c>
      <c r="O90" s="3">
        <v>0.13950000000000001</v>
      </c>
      <c r="P90" s="3">
        <v>0.44679999999999997</v>
      </c>
      <c r="Q90" s="3">
        <v>0.4672</v>
      </c>
      <c r="R90" s="3">
        <v>0.51419999999999999</v>
      </c>
      <c r="S90" s="3">
        <v>0.56499999999999995</v>
      </c>
      <c r="T90" s="3">
        <v>0.45629999999999998</v>
      </c>
      <c r="U90" s="3">
        <v>0.39689999999999998</v>
      </c>
      <c r="V90" s="3">
        <v>1.9488000000000001</v>
      </c>
      <c r="W90" s="3">
        <v>1.4440999999999999</v>
      </c>
      <c r="X90" s="3">
        <v>1.8072999999999999</v>
      </c>
      <c r="Y90" s="3">
        <v>2.0592999999999999</v>
      </c>
      <c r="Z90" s="3">
        <v>0.12790000000000001</v>
      </c>
    </row>
    <row r="91" spans="9:26" x14ac:dyDescent="0.25">
      <c r="N91" s="6" t="s">
        <v>155</v>
      </c>
      <c r="O91" s="3">
        <v>0.1419</v>
      </c>
      <c r="P91" s="3">
        <v>0.2336</v>
      </c>
      <c r="Q91" s="3">
        <v>0.21179999999999999</v>
      </c>
      <c r="R91" s="3">
        <v>0.2762</v>
      </c>
      <c r="S91" s="3">
        <v>1.5979000000000001</v>
      </c>
      <c r="T91" s="3">
        <v>1.4938</v>
      </c>
      <c r="U91" s="3">
        <v>1.5079</v>
      </c>
      <c r="V91" s="3">
        <v>0.18720000000000001</v>
      </c>
      <c r="W91" s="3">
        <v>0.1719</v>
      </c>
      <c r="X91" s="3">
        <v>0.188</v>
      </c>
      <c r="Y91" s="3">
        <v>2.1520000000000001</v>
      </c>
      <c r="Z91" s="3">
        <v>0.12509999999999999</v>
      </c>
    </row>
    <row r="92" spans="9:26" x14ac:dyDescent="0.25">
      <c r="N92" s="6" t="s">
        <v>156</v>
      </c>
      <c r="O92" s="3">
        <v>0.14360000000000001</v>
      </c>
      <c r="P92" s="3">
        <v>0.22420000000000001</v>
      </c>
      <c r="Q92" s="3">
        <v>0.27650000000000002</v>
      </c>
      <c r="R92" s="3">
        <v>0.25640000000000002</v>
      </c>
      <c r="S92" s="3">
        <v>0.78239999999999998</v>
      </c>
      <c r="T92" s="3">
        <v>0.7974</v>
      </c>
      <c r="U92" s="3">
        <v>0.82589999999999997</v>
      </c>
      <c r="V92" s="3">
        <v>0.54449999999999998</v>
      </c>
      <c r="W92" s="3">
        <v>0.52910000000000001</v>
      </c>
      <c r="X92" s="3">
        <v>0.58099999999999996</v>
      </c>
      <c r="Y92" s="3">
        <v>2.1379999999999999</v>
      </c>
      <c r="Z92" s="3">
        <v>0.12379999999999999</v>
      </c>
    </row>
    <row r="93" spans="9:26" x14ac:dyDescent="0.25">
      <c r="I93" s="5"/>
      <c r="N93" s="6" t="s">
        <v>160</v>
      </c>
      <c r="O93" s="3">
        <v>0.1323</v>
      </c>
      <c r="P93" s="3">
        <v>0.46179999999999999</v>
      </c>
      <c r="Q93" s="3">
        <v>0.2392</v>
      </c>
      <c r="R93" s="3">
        <v>0.28220000000000001</v>
      </c>
      <c r="S93" s="3">
        <v>0.19450000000000001</v>
      </c>
      <c r="T93" s="3">
        <v>0.2107</v>
      </c>
      <c r="U93" s="3">
        <v>0.2046</v>
      </c>
      <c r="V93" s="3">
        <v>0.15129999999999999</v>
      </c>
      <c r="W93" s="3">
        <v>0.1575</v>
      </c>
      <c r="X93" s="3">
        <v>0.14710000000000001</v>
      </c>
      <c r="Y93" s="3">
        <v>2.0928</v>
      </c>
      <c r="Z93" s="3">
        <v>0.114</v>
      </c>
    </row>
    <row r="94" spans="9:26" x14ac:dyDescent="0.25">
      <c r="I94" s="5"/>
      <c r="O94" s="3">
        <v>0.1133</v>
      </c>
      <c r="P94" s="3">
        <v>0.12670000000000001</v>
      </c>
      <c r="Q94" s="3">
        <v>0.1234</v>
      </c>
      <c r="R94" s="3">
        <v>0.129</v>
      </c>
      <c r="S94" s="3">
        <v>0.11890000000000001</v>
      </c>
      <c r="T94" s="3">
        <v>0.12640000000000001</v>
      </c>
      <c r="U94" s="3">
        <v>0.122</v>
      </c>
      <c r="V94" s="3">
        <v>0.1241</v>
      </c>
      <c r="W94" s="3">
        <v>0.12870000000000001</v>
      </c>
      <c r="X94" s="3">
        <v>0.12670000000000001</v>
      </c>
      <c r="Y94" s="3">
        <v>0.1216</v>
      </c>
      <c r="Z94" s="3">
        <v>0.1181</v>
      </c>
    </row>
    <row r="95" spans="9:26" x14ac:dyDescent="0.25">
      <c r="I95" s="5"/>
    </row>
    <row r="96" spans="9:26" x14ac:dyDescent="0.25">
      <c r="I96" s="5"/>
      <c r="N96" s="6" t="s">
        <v>163</v>
      </c>
    </row>
    <row r="97" spans="9:26" x14ac:dyDescent="0.25">
      <c r="I97" s="5"/>
      <c r="N97" s="3" t="s">
        <v>9</v>
      </c>
      <c r="O97" s="3">
        <v>1</v>
      </c>
      <c r="P97" s="3">
        <v>2</v>
      </c>
      <c r="Q97" s="3">
        <v>3</v>
      </c>
      <c r="R97" s="3">
        <v>4</v>
      </c>
      <c r="S97" s="3">
        <v>5</v>
      </c>
      <c r="T97" s="3">
        <v>6</v>
      </c>
      <c r="U97" s="3">
        <v>7</v>
      </c>
      <c r="V97" s="3">
        <v>8</v>
      </c>
      <c r="W97" s="3">
        <v>9</v>
      </c>
      <c r="X97" s="3">
        <v>10</v>
      </c>
      <c r="Y97" s="3">
        <v>11</v>
      </c>
      <c r="Z97" s="3">
        <v>12</v>
      </c>
    </row>
    <row r="98" spans="9:26" x14ac:dyDescent="0.25">
      <c r="I98" s="5"/>
      <c r="N98" s="3">
        <v>23</v>
      </c>
      <c r="O98" s="3">
        <v>0.11360000000000001</v>
      </c>
      <c r="P98" s="3">
        <v>0.1236</v>
      </c>
      <c r="Q98" s="3">
        <v>0.1295</v>
      </c>
      <c r="R98" s="3">
        <v>0.1341</v>
      </c>
      <c r="S98" s="3">
        <v>0.123</v>
      </c>
      <c r="T98" s="3">
        <v>0.1198</v>
      </c>
      <c r="U98" s="3">
        <v>0.15770000000000001</v>
      </c>
      <c r="V98" s="3">
        <v>0.1249</v>
      </c>
      <c r="W98" s="3">
        <v>0.1188</v>
      </c>
      <c r="X98" s="3">
        <v>0.1208</v>
      </c>
      <c r="Y98" s="3">
        <v>0.1135</v>
      </c>
      <c r="Z98" s="3">
        <v>0.10730000000000001</v>
      </c>
    </row>
    <row r="99" spans="9:26" x14ac:dyDescent="0.25">
      <c r="I99" s="5"/>
      <c r="N99" s="6" t="s">
        <v>159</v>
      </c>
      <c r="O99" s="3">
        <v>0.1429</v>
      </c>
      <c r="P99" s="3">
        <v>1.4657</v>
      </c>
      <c r="Q99" s="3">
        <v>1.5972</v>
      </c>
      <c r="R99" s="3">
        <v>1.6447000000000001</v>
      </c>
      <c r="S99" s="3">
        <v>2.6682999999999999</v>
      </c>
      <c r="T99" s="3">
        <v>2.2576999999999998</v>
      </c>
      <c r="U99" s="3">
        <v>2.3845999999999998</v>
      </c>
      <c r="V99" s="3">
        <v>0.20419999999999999</v>
      </c>
      <c r="W99" s="3">
        <v>0.48599999999999999</v>
      </c>
      <c r="X99" s="3">
        <v>0.1701</v>
      </c>
      <c r="Y99" s="3">
        <v>0.1283</v>
      </c>
      <c r="Z99" s="3">
        <v>0.10630000000000001</v>
      </c>
    </row>
    <row r="100" spans="9:26" x14ac:dyDescent="0.25">
      <c r="I100" s="5"/>
      <c r="O100" s="3">
        <v>0.14219999999999999</v>
      </c>
      <c r="P100" s="3">
        <v>1.6402000000000001</v>
      </c>
      <c r="Q100" s="3">
        <v>1.5044999999999999</v>
      </c>
      <c r="R100" s="3">
        <v>1.6553</v>
      </c>
      <c r="S100" s="3">
        <v>1.7113</v>
      </c>
      <c r="T100" s="3">
        <v>1.7183999999999999</v>
      </c>
      <c r="U100" s="3">
        <v>1.7901</v>
      </c>
      <c r="V100" s="3">
        <v>0.15029999999999999</v>
      </c>
      <c r="W100" s="3">
        <v>0.1431</v>
      </c>
      <c r="X100" s="3">
        <v>0.13730000000000001</v>
      </c>
      <c r="Y100" s="3">
        <v>0.16109999999999999</v>
      </c>
      <c r="Z100" s="3">
        <v>0.1011</v>
      </c>
    </row>
    <row r="101" spans="9:26" x14ac:dyDescent="0.25">
      <c r="I101" s="5"/>
      <c r="O101" s="3">
        <v>0.1265</v>
      </c>
      <c r="P101" s="3">
        <v>2.2648000000000001</v>
      </c>
      <c r="Q101" s="3">
        <v>1.8965000000000001</v>
      </c>
      <c r="R101" s="3">
        <v>1.8517999999999999</v>
      </c>
      <c r="S101" s="3">
        <v>0.15379999999999999</v>
      </c>
      <c r="T101" s="3">
        <v>0.13830000000000001</v>
      </c>
      <c r="U101" s="3">
        <v>0.13739999999999999</v>
      </c>
      <c r="V101" s="3">
        <v>0.13009999999999999</v>
      </c>
      <c r="W101" s="3">
        <v>0.13100000000000001</v>
      </c>
      <c r="X101" s="3">
        <v>0.14299999999999999</v>
      </c>
      <c r="Y101" s="3">
        <v>0.1298</v>
      </c>
      <c r="Z101" s="3">
        <v>0.1079</v>
      </c>
    </row>
    <row r="102" spans="9:26" x14ac:dyDescent="0.25">
      <c r="I102" s="5"/>
      <c r="O102" s="3">
        <v>0.1255</v>
      </c>
      <c r="P102" s="3">
        <v>0.4834</v>
      </c>
      <c r="Q102" s="3">
        <v>0.71050000000000002</v>
      </c>
      <c r="R102" s="3">
        <v>0.72629999999999995</v>
      </c>
      <c r="S102" s="3">
        <v>0.77410000000000001</v>
      </c>
      <c r="T102" s="3">
        <v>0.33629999999999999</v>
      </c>
      <c r="U102" s="3">
        <v>0.38650000000000001</v>
      </c>
      <c r="V102" s="3">
        <v>0.51829999999999998</v>
      </c>
      <c r="W102" s="3">
        <v>0.70099999999999996</v>
      </c>
      <c r="X102" s="3">
        <v>0.4355</v>
      </c>
      <c r="Y102" s="3">
        <v>1.1933</v>
      </c>
      <c r="Z102" s="3">
        <v>0.10349999999999999</v>
      </c>
    </row>
    <row r="103" spans="9:26" x14ac:dyDescent="0.25">
      <c r="I103" s="5"/>
      <c r="O103" s="3">
        <v>0.1767</v>
      </c>
      <c r="P103" s="3">
        <v>0.35520000000000002</v>
      </c>
      <c r="Q103" s="3">
        <v>0.67190000000000005</v>
      </c>
      <c r="R103" s="3">
        <v>0.57399999999999995</v>
      </c>
      <c r="S103" s="3">
        <v>0.14699999999999999</v>
      </c>
      <c r="T103" s="3">
        <v>0.13469999999999999</v>
      </c>
      <c r="U103" s="3">
        <v>0.13109999999999999</v>
      </c>
      <c r="V103" s="3">
        <v>0.13669999999999999</v>
      </c>
      <c r="W103" s="3">
        <v>0.13</v>
      </c>
      <c r="X103" s="3">
        <v>0.13830000000000001</v>
      </c>
      <c r="Y103" s="3">
        <v>1.3872</v>
      </c>
      <c r="Z103" s="3">
        <v>0.1065</v>
      </c>
    </row>
    <row r="104" spans="9:26" x14ac:dyDescent="0.25">
      <c r="I104" s="5"/>
      <c r="O104" s="3">
        <v>0.10920000000000001</v>
      </c>
      <c r="P104" s="3">
        <v>0.14330000000000001</v>
      </c>
      <c r="Q104" s="3">
        <v>0.14949999999999999</v>
      </c>
      <c r="R104" s="3">
        <v>0.1424</v>
      </c>
      <c r="S104" s="3">
        <v>0.16309999999999999</v>
      </c>
      <c r="T104" s="3">
        <v>0.1719</v>
      </c>
      <c r="U104" s="3">
        <v>0.17119999999999999</v>
      </c>
      <c r="V104" s="3">
        <v>0.16539999999999999</v>
      </c>
      <c r="W104" s="3">
        <v>0.1588</v>
      </c>
      <c r="X104" s="3">
        <v>0.1333</v>
      </c>
      <c r="Y104" s="3">
        <v>1.47</v>
      </c>
      <c r="Z104" s="3">
        <v>0.1086</v>
      </c>
    </row>
    <row r="105" spans="9:26" x14ac:dyDescent="0.25">
      <c r="I105" s="5"/>
      <c r="O105" s="3">
        <v>0.12379999999999999</v>
      </c>
      <c r="P105" s="3">
        <v>0.17230000000000001</v>
      </c>
      <c r="Q105" s="3">
        <v>0.1731</v>
      </c>
      <c r="R105" s="3">
        <v>0.16420000000000001</v>
      </c>
      <c r="S105" s="3">
        <v>0.15989999999999999</v>
      </c>
      <c r="T105" s="3">
        <v>0.15659999999999999</v>
      </c>
      <c r="U105" s="3">
        <v>0.1479</v>
      </c>
      <c r="V105" s="3">
        <v>0.1152</v>
      </c>
      <c r="W105" s="3">
        <v>0.12189999999999999</v>
      </c>
      <c r="X105" s="3">
        <v>0.123</v>
      </c>
      <c r="Y105" s="3">
        <v>0.1037</v>
      </c>
      <c r="Z105" s="3">
        <v>0.1016</v>
      </c>
    </row>
    <row r="106" spans="9:26" x14ac:dyDescent="0.25">
      <c r="I106" s="5"/>
    </row>
    <row r="107" spans="9:26" x14ac:dyDescent="0.25">
      <c r="I107" s="5"/>
    </row>
    <row r="108" spans="9:26" x14ac:dyDescent="0.25">
      <c r="I108" s="5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M26" sqref="M26"/>
    </sheetView>
  </sheetViews>
  <sheetFormatPr baseColWidth="10" defaultColWidth="9.140625" defaultRowHeight="15" x14ac:dyDescent="0.25"/>
  <cols>
    <col min="1" max="1" width="12.85546875" bestFit="1" customWidth="1"/>
  </cols>
  <sheetData>
    <row r="1" spans="1:7" ht="17.25" thickBot="1" x14ac:dyDescent="0.3">
      <c r="A1" s="43" t="s">
        <v>190</v>
      </c>
      <c r="B1" s="44">
        <v>0.05</v>
      </c>
      <c r="F1" s="8" t="s">
        <v>8</v>
      </c>
      <c r="G1" s="9">
        <v>0.15134613530150431</v>
      </c>
    </row>
    <row r="2" spans="1:7" ht="17.25" thickBot="1" x14ac:dyDescent="0.3">
      <c r="A2" s="43" t="s">
        <v>191</v>
      </c>
      <c r="B2" s="44">
        <v>0.11</v>
      </c>
      <c r="F2" s="8" t="s">
        <v>10</v>
      </c>
      <c r="G2" s="9">
        <v>0.7268204701174511</v>
      </c>
    </row>
    <row r="3" spans="1:7" ht="17.25" thickBot="1" x14ac:dyDescent="0.3">
      <c r="A3" s="43" t="s">
        <v>192</v>
      </c>
      <c r="B3" s="44">
        <v>3</v>
      </c>
      <c r="F3" s="8" t="s">
        <v>11</v>
      </c>
      <c r="G3" s="9">
        <v>0.25072008739674123</v>
      </c>
    </row>
    <row r="4" spans="1:7" ht="33.75" thickBot="1" x14ac:dyDescent="0.3">
      <c r="A4" s="43" t="s">
        <v>193</v>
      </c>
      <c r="B4" s="44">
        <v>1.46</v>
      </c>
      <c r="F4" s="8" t="s">
        <v>13</v>
      </c>
      <c r="G4" s="9">
        <v>3.6432857495060589E-2</v>
      </c>
    </row>
    <row r="5" spans="1:7" ht="17.25" thickBot="1" x14ac:dyDescent="0.3">
      <c r="A5" s="43"/>
      <c r="B5" s="44"/>
      <c r="F5" s="8" t="s">
        <v>15</v>
      </c>
      <c r="G5" s="9">
        <v>0.59353907018053309</v>
      </c>
    </row>
    <row r="6" spans="1:7" ht="17.25" thickBot="1" x14ac:dyDescent="0.3">
      <c r="A6" s="43">
        <f>CONFIDENCE(B1,B2,B3)</f>
        <v>0.12447443074837888</v>
      </c>
      <c r="B6" s="44"/>
      <c r="F6" s="8" t="s">
        <v>17</v>
      </c>
      <c r="G6" s="9">
        <v>0.75218878098792619</v>
      </c>
    </row>
    <row r="7" spans="1:7" ht="17.25" thickBot="1" x14ac:dyDescent="0.3">
      <c r="A7" s="43">
        <f>NORMSINV(1 - B1/2)*B2/SQRT(B3)</f>
        <v>0.12447443074837887</v>
      </c>
      <c r="B7" s="42"/>
      <c r="F7" s="10"/>
      <c r="G7" s="9"/>
    </row>
    <row r="8" spans="1:7" x14ac:dyDescent="0.25">
      <c r="F8" s="8"/>
      <c r="G8" s="9"/>
    </row>
    <row r="9" spans="1:7" x14ac:dyDescent="0.25">
      <c r="F9" s="8" t="s">
        <v>22</v>
      </c>
      <c r="G9" s="9">
        <v>0.8700558025054822</v>
      </c>
    </row>
    <row r="10" spans="1:7" x14ac:dyDescent="0.25">
      <c r="F10" s="8" t="s">
        <v>23</v>
      </c>
      <c r="G10" s="9">
        <v>3.522158854212331E-2</v>
      </c>
    </row>
    <row r="11" spans="1:7" x14ac:dyDescent="0.25">
      <c r="F11" s="8" t="s">
        <v>24</v>
      </c>
      <c r="G11" s="9">
        <v>5.8514581650952364E-2</v>
      </c>
    </row>
    <row r="12" spans="1:7" x14ac:dyDescent="0.25">
      <c r="F12" s="8" t="s">
        <v>26</v>
      </c>
      <c r="G12" s="9">
        <v>0.80878988218273473</v>
      </c>
    </row>
    <row r="13" spans="1:7" x14ac:dyDescent="0.25">
      <c r="F13" s="8" t="s">
        <v>27</v>
      </c>
      <c r="G13" s="9">
        <v>0.24949492426899744</v>
      </c>
    </row>
    <row r="14" spans="1:7" x14ac:dyDescent="0.25">
      <c r="F14" s="8" t="s">
        <v>28</v>
      </c>
      <c r="G14" s="9">
        <v>0.87535078034878666</v>
      </c>
    </row>
    <row r="15" spans="1:7" x14ac:dyDescent="0.25">
      <c r="F15" s="10"/>
      <c r="G15" s="9"/>
    </row>
    <row r="16" spans="1:7" x14ac:dyDescent="0.25">
      <c r="F16" s="8"/>
      <c r="G16" s="9"/>
    </row>
    <row r="17" spans="6:7" x14ac:dyDescent="0.25">
      <c r="F17" s="10" t="s">
        <v>32</v>
      </c>
      <c r="G17" s="9">
        <v>0.54043427244671882</v>
      </c>
    </row>
    <row r="18" spans="6:7" x14ac:dyDescent="0.25">
      <c r="F18" s="8" t="s">
        <v>34</v>
      </c>
      <c r="G18" s="9">
        <v>0.66789704021815621</v>
      </c>
    </row>
    <row r="19" spans="6:7" x14ac:dyDescent="0.25">
      <c r="F19" s="8" t="s">
        <v>36</v>
      </c>
      <c r="G19" s="9">
        <v>0.67757447299379925</v>
      </c>
    </row>
    <row r="20" spans="6:7" x14ac:dyDescent="0.25">
      <c r="F20" s="8" t="s">
        <v>38</v>
      </c>
      <c r="G20" s="9">
        <v>0.78575022487541613</v>
      </c>
    </row>
    <row r="21" spans="6:7" x14ac:dyDescent="0.25">
      <c r="F21" s="10" t="s">
        <v>161</v>
      </c>
      <c r="G21" s="9">
        <v>0.86274013072867595</v>
      </c>
    </row>
    <row r="22" spans="6:7" x14ac:dyDescent="0.25">
      <c r="F22" s="10" t="s">
        <v>39</v>
      </c>
      <c r="G22" s="9">
        <v>6.8138562272395231E-2</v>
      </c>
    </row>
    <row r="23" spans="6:7" x14ac:dyDescent="0.25">
      <c r="F23" s="10" t="s">
        <v>40</v>
      </c>
      <c r="G23" s="9">
        <v>-0.54445480099462673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71"/>
  <sheetViews>
    <sheetView zoomScale="70" zoomScaleNormal="70" workbookViewId="0">
      <selection activeCell="C44" sqref="C44"/>
    </sheetView>
  </sheetViews>
  <sheetFormatPr baseColWidth="10" defaultColWidth="9.140625" defaultRowHeight="15" x14ac:dyDescent="0.25"/>
  <sheetData>
    <row r="1" spans="1:18" x14ac:dyDescent="0.25">
      <c r="B1" s="11" t="s">
        <v>54</v>
      </c>
      <c r="C1" s="11" t="s">
        <v>54</v>
      </c>
      <c r="D1" s="11" t="s">
        <v>54</v>
      </c>
      <c r="E1" s="11" t="s">
        <v>54</v>
      </c>
      <c r="F1" s="11" t="s">
        <v>54</v>
      </c>
      <c r="G1" s="11" t="s">
        <v>54</v>
      </c>
      <c r="H1" s="11" t="s">
        <v>54</v>
      </c>
      <c r="I1" s="11" t="s">
        <v>54</v>
      </c>
      <c r="J1" s="11" t="s">
        <v>54</v>
      </c>
      <c r="K1" s="11" t="s">
        <v>54</v>
      </c>
      <c r="L1" s="11" t="s">
        <v>54</v>
      </c>
      <c r="M1" s="11" t="s">
        <v>54</v>
      </c>
      <c r="N1" s="11" t="s">
        <v>54</v>
      </c>
      <c r="O1" s="11" t="s">
        <v>54</v>
      </c>
      <c r="P1" s="11" t="s">
        <v>54</v>
      </c>
      <c r="Q1" s="11" t="s">
        <v>54</v>
      </c>
      <c r="R1" s="11" t="s">
        <v>54</v>
      </c>
    </row>
    <row r="2" spans="1:18" x14ac:dyDescent="0.25">
      <c r="B2" s="11" t="s">
        <v>55</v>
      </c>
      <c r="C2" s="11" t="s">
        <v>55</v>
      </c>
      <c r="D2" s="11" t="s">
        <v>55</v>
      </c>
      <c r="E2" s="11" t="s">
        <v>55</v>
      </c>
      <c r="F2" s="11" t="s">
        <v>55</v>
      </c>
      <c r="G2" s="11" t="s">
        <v>55</v>
      </c>
      <c r="H2" s="11" t="s">
        <v>55</v>
      </c>
      <c r="I2" s="11" t="s">
        <v>55</v>
      </c>
      <c r="J2" s="11" t="s">
        <v>55</v>
      </c>
      <c r="K2" s="11" t="s">
        <v>55</v>
      </c>
      <c r="L2" s="11" t="s">
        <v>55</v>
      </c>
      <c r="M2" s="11" t="s">
        <v>55</v>
      </c>
      <c r="N2" s="11" t="s">
        <v>55</v>
      </c>
      <c r="O2" s="11" t="s">
        <v>55</v>
      </c>
      <c r="P2" s="11" t="s">
        <v>55</v>
      </c>
      <c r="Q2" s="11" t="s">
        <v>55</v>
      </c>
      <c r="R2" s="11" t="s">
        <v>55</v>
      </c>
    </row>
    <row r="3" spans="1:18" x14ac:dyDescent="0.25">
      <c r="B3" s="11" t="s">
        <v>56</v>
      </c>
      <c r="C3" s="11" t="s">
        <v>56</v>
      </c>
      <c r="D3" s="11" t="s">
        <v>56</v>
      </c>
      <c r="E3" s="11" t="s">
        <v>56</v>
      </c>
      <c r="F3" s="11" t="s">
        <v>56</v>
      </c>
      <c r="G3" s="11" t="s">
        <v>56</v>
      </c>
      <c r="H3" s="11" t="s">
        <v>56</v>
      </c>
      <c r="I3" s="11" t="s">
        <v>56</v>
      </c>
      <c r="J3" s="11" t="s">
        <v>56</v>
      </c>
      <c r="K3" s="11" t="s">
        <v>56</v>
      </c>
      <c r="L3" s="11" t="s">
        <v>56</v>
      </c>
      <c r="M3" s="11" t="s">
        <v>56</v>
      </c>
      <c r="N3" s="11" t="s">
        <v>56</v>
      </c>
      <c r="O3" s="11" t="s">
        <v>56</v>
      </c>
      <c r="P3" s="11" t="s">
        <v>56</v>
      </c>
      <c r="Q3" s="11" t="s">
        <v>56</v>
      </c>
      <c r="R3" s="11" t="s">
        <v>56</v>
      </c>
    </row>
    <row r="4" spans="1:18" x14ac:dyDescent="0.25">
      <c r="B4" s="11" t="s">
        <v>57</v>
      </c>
      <c r="C4" s="11" t="s">
        <v>57</v>
      </c>
      <c r="D4" s="11" t="s">
        <v>57</v>
      </c>
      <c r="E4" s="11" t="s">
        <v>57</v>
      </c>
      <c r="F4" s="11" t="s">
        <v>57</v>
      </c>
      <c r="G4" s="11" t="s">
        <v>57</v>
      </c>
      <c r="H4" s="11" t="s">
        <v>57</v>
      </c>
      <c r="I4" s="11" t="s">
        <v>57</v>
      </c>
      <c r="J4" s="11" t="s">
        <v>57</v>
      </c>
      <c r="K4" s="11" t="s">
        <v>57</v>
      </c>
      <c r="L4" s="11" t="s">
        <v>57</v>
      </c>
      <c r="M4" s="11" t="s">
        <v>57</v>
      </c>
      <c r="N4" s="11" t="s">
        <v>57</v>
      </c>
      <c r="O4" s="11" t="s">
        <v>57</v>
      </c>
      <c r="P4" s="11" t="s">
        <v>57</v>
      </c>
      <c r="Q4" s="11" t="s">
        <v>57</v>
      </c>
      <c r="R4" s="11" t="s">
        <v>57</v>
      </c>
    </row>
    <row r="5" spans="1:18" x14ac:dyDescent="0.25">
      <c r="B5" s="11" t="s">
        <v>58</v>
      </c>
      <c r="C5" s="11" t="s">
        <v>58</v>
      </c>
      <c r="D5" s="11" t="s">
        <v>58</v>
      </c>
      <c r="E5" s="11" t="s">
        <v>58</v>
      </c>
      <c r="F5" s="11" t="s">
        <v>58</v>
      </c>
      <c r="G5" s="11" t="s">
        <v>58</v>
      </c>
      <c r="H5" s="11" t="s">
        <v>58</v>
      </c>
      <c r="I5" s="11" t="s">
        <v>58</v>
      </c>
      <c r="J5" s="11" t="s">
        <v>58</v>
      </c>
      <c r="K5" s="11" t="s">
        <v>58</v>
      </c>
      <c r="L5" s="11" t="s">
        <v>58</v>
      </c>
      <c r="M5" s="11" t="s">
        <v>58</v>
      </c>
      <c r="N5" s="11" t="s">
        <v>58</v>
      </c>
      <c r="O5" s="11" t="s">
        <v>58</v>
      </c>
      <c r="P5" s="11" t="s">
        <v>58</v>
      </c>
      <c r="Q5" s="11" t="s">
        <v>58</v>
      </c>
      <c r="R5" s="11" t="s">
        <v>58</v>
      </c>
    </row>
    <row r="6" spans="1:18" x14ac:dyDescent="0.25">
      <c r="B6" s="11" t="s">
        <v>59</v>
      </c>
      <c r="C6" s="11" t="s">
        <v>59</v>
      </c>
      <c r="D6" s="11" t="s">
        <v>59</v>
      </c>
      <c r="E6" s="11" t="s">
        <v>59</v>
      </c>
      <c r="F6" s="11" t="s">
        <v>59</v>
      </c>
      <c r="G6" s="11" t="s">
        <v>59</v>
      </c>
      <c r="H6" s="11" t="s">
        <v>59</v>
      </c>
      <c r="I6" s="11" t="s">
        <v>59</v>
      </c>
      <c r="J6" s="11" t="s">
        <v>59</v>
      </c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11" t="s">
        <v>59</v>
      </c>
    </row>
    <row r="7" spans="1:18" x14ac:dyDescent="0.25">
      <c r="B7" s="11" t="s">
        <v>60</v>
      </c>
      <c r="C7" s="11" t="s">
        <v>60</v>
      </c>
      <c r="D7" s="11" t="s">
        <v>60</v>
      </c>
      <c r="E7" s="11" t="s">
        <v>60</v>
      </c>
      <c r="F7" s="11" t="s">
        <v>60</v>
      </c>
      <c r="G7" s="11" t="s">
        <v>60</v>
      </c>
      <c r="H7" s="11" t="s">
        <v>60</v>
      </c>
      <c r="I7" s="11" t="s">
        <v>60</v>
      </c>
      <c r="J7" s="11" t="s">
        <v>60</v>
      </c>
      <c r="K7" s="11" t="s">
        <v>60</v>
      </c>
      <c r="L7" s="11" t="s">
        <v>60</v>
      </c>
      <c r="M7" s="11" t="s">
        <v>60</v>
      </c>
      <c r="N7" s="11" t="s">
        <v>60</v>
      </c>
      <c r="O7" s="11" t="s">
        <v>60</v>
      </c>
      <c r="P7" s="11" t="s">
        <v>60</v>
      </c>
      <c r="Q7" s="11" t="s">
        <v>60</v>
      </c>
      <c r="R7" s="11" t="s">
        <v>60</v>
      </c>
    </row>
    <row r="8" spans="1:18" x14ac:dyDescent="0.25">
      <c r="B8" s="11" t="s">
        <v>61</v>
      </c>
      <c r="C8" s="11" t="s">
        <v>61</v>
      </c>
      <c r="D8" s="11" t="s">
        <v>61</v>
      </c>
      <c r="E8" s="11" t="s">
        <v>61</v>
      </c>
      <c r="F8" s="11" t="s">
        <v>61</v>
      </c>
      <c r="G8" s="11" t="s">
        <v>61</v>
      </c>
      <c r="H8" s="11" t="s">
        <v>61</v>
      </c>
      <c r="I8" s="11" t="s">
        <v>61</v>
      </c>
      <c r="J8" s="11" t="s">
        <v>61</v>
      </c>
      <c r="K8" s="11" t="s">
        <v>61</v>
      </c>
      <c r="L8" s="11" t="s">
        <v>61</v>
      </c>
      <c r="M8" s="11" t="s">
        <v>61</v>
      </c>
      <c r="N8" s="11" t="s">
        <v>61</v>
      </c>
      <c r="O8" s="11" t="s">
        <v>61</v>
      </c>
      <c r="P8" s="11" t="s">
        <v>61</v>
      </c>
      <c r="Q8" s="11" t="s">
        <v>61</v>
      </c>
      <c r="R8" s="11" t="s">
        <v>61</v>
      </c>
    </row>
    <row r="9" spans="1:18" x14ac:dyDescent="0.25">
      <c r="B9" s="11" t="s">
        <v>62</v>
      </c>
      <c r="C9" s="11" t="s">
        <v>62</v>
      </c>
      <c r="D9" s="11" t="s">
        <v>62</v>
      </c>
      <c r="E9" s="11" t="s">
        <v>62</v>
      </c>
      <c r="F9" s="11" t="s">
        <v>62</v>
      </c>
      <c r="G9" s="11" t="s">
        <v>62</v>
      </c>
      <c r="H9" s="11" t="s">
        <v>62</v>
      </c>
      <c r="I9" s="11" t="s">
        <v>62</v>
      </c>
      <c r="J9" s="11" t="s">
        <v>62</v>
      </c>
      <c r="K9" s="11" t="s">
        <v>62</v>
      </c>
      <c r="L9" s="11" t="s">
        <v>62</v>
      </c>
      <c r="M9" s="11" t="s">
        <v>62</v>
      </c>
      <c r="N9" s="11" t="s">
        <v>62</v>
      </c>
      <c r="O9" s="11" t="s">
        <v>62</v>
      </c>
      <c r="P9" s="11" t="s">
        <v>62</v>
      </c>
      <c r="Q9" s="11" t="s">
        <v>62</v>
      </c>
      <c r="R9" s="11" t="s">
        <v>62</v>
      </c>
    </row>
    <row r="10" spans="1:18" x14ac:dyDescent="0.25">
      <c r="B10" s="11" t="s">
        <v>63</v>
      </c>
      <c r="C10" s="11" t="s">
        <v>63</v>
      </c>
      <c r="D10" s="11" t="s">
        <v>63</v>
      </c>
      <c r="E10" s="11" t="s">
        <v>63</v>
      </c>
      <c r="F10" s="11" t="s">
        <v>63</v>
      </c>
      <c r="G10" s="11" t="s">
        <v>63</v>
      </c>
      <c r="H10" s="11" t="s">
        <v>63</v>
      </c>
      <c r="I10" s="11" t="s">
        <v>63</v>
      </c>
      <c r="J10" s="11" t="s">
        <v>63</v>
      </c>
      <c r="K10" s="11" t="s">
        <v>63</v>
      </c>
      <c r="L10" s="11" t="s">
        <v>63</v>
      </c>
      <c r="M10" s="11" t="s">
        <v>63</v>
      </c>
      <c r="N10" s="11" t="s">
        <v>63</v>
      </c>
      <c r="O10" s="11" t="s">
        <v>63</v>
      </c>
      <c r="P10" s="11" t="s">
        <v>63</v>
      </c>
      <c r="Q10" s="11" t="s">
        <v>63</v>
      </c>
      <c r="R10" s="11" t="s">
        <v>63</v>
      </c>
    </row>
    <row r="11" spans="1:18" x14ac:dyDescent="0.25">
      <c r="B11" s="11" t="s">
        <v>64</v>
      </c>
      <c r="C11" s="11" t="s">
        <v>64</v>
      </c>
      <c r="D11" s="11" t="s">
        <v>64</v>
      </c>
      <c r="E11" s="11" t="s">
        <v>64</v>
      </c>
      <c r="F11" s="11" t="s">
        <v>64</v>
      </c>
      <c r="G11" s="11" t="s">
        <v>64</v>
      </c>
      <c r="H11" s="11" t="s">
        <v>64</v>
      </c>
      <c r="I11" s="11" t="s">
        <v>64</v>
      </c>
      <c r="J11" s="11" t="s">
        <v>64</v>
      </c>
      <c r="K11" s="11" t="s">
        <v>64</v>
      </c>
      <c r="L11" s="11" t="s">
        <v>64</v>
      </c>
      <c r="M11" s="11" t="s">
        <v>64</v>
      </c>
      <c r="N11" s="11" t="s">
        <v>64</v>
      </c>
      <c r="O11" s="11" t="s">
        <v>64</v>
      </c>
      <c r="P11" s="11" t="s">
        <v>64</v>
      </c>
      <c r="Q11" s="11" t="s">
        <v>64</v>
      </c>
      <c r="R11" s="11" t="s">
        <v>64</v>
      </c>
    </row>
    <row r="12" spans="1:18" x14ac:dyDescent="0.25">
      <c r="B12" s="11" t="s">
        <v>65</v>
      </c>
      <c r="C12" s="11" t="s">
        <v>65</v>
      </c>
      <c r="D12" s="11" t="s">
        <v>65</v>
      </c>
      <c r="E12" s="11" t="s">
        <v>65</v>
      </c>
      <c r="F12" s="11" t="s">
        <v>65</v>
      </c>
      <c r="G12" s="11" t="s">
        <v>65</v>
      </c>
      <c r="H12" s="11" t="s">
        <v>65</v>
      </c>
      <c r="I12" s="11" t="s">
        <v>65</v>
      </c>
      <c r="J12" s="11" t="s">
        <v>65</v>
      </c>
      <c r="K12" s="11" t="s">
        <v>66</v>
      </c>
      <c r="L12" s="11" t="s">
        <v>65</v>
      </c>
      <c r="M12" s="11" t="s">
        <v>65</v>
      </c>
      <c r="N12" s="11" t="s">
        <v>65</v>
      </c>
      <c r="O12" s="11" t="s">
        <v>65</v>
      </c>
      <c r="P12" s="11" t="s">
        <v>65</v>
      </c>
      <c r="Q12" s="11" t="s">
        <v>65</v>
      </c>
      <c r="R12" s="11" t="s">
        <v>65</v>
      </c>
    </row>
    <row r="13" spans="1:18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1"/>
      <c r="M13" s="11"/>
      <c r="N13" s="12"/>
      <c r="O13" s="12"/>
      <c r="Q13" s="11"/>
      <c r="R13" s="12"/>
    </row>
    <row r="14" spans="1:18" x14ac:dyDescent="0.25">
      <c r="A14" t="s">
        <v>67</v>
      </c>
      <c r="B14" s="13" t="s">
        <v>12</v>
      </c>
      <c r="C14" s="13" t="s">
        <v>14</v>
      </c>
      <c r="D14" s="13" t="s">
        <v>16</v>
      </c>
      <c r="E14" s="13" t="s">
        <v>18</v>
      </c>
      <c r="F14" s="13" t="s">
        <v>30</v>
      </c>
      <c r="G14" s="13" t="s">
        <v>31</v>
      </c>
      <c r="H14" s="13" t="s">
        <v>20</v>
      </c>
      <c r="I14" s="13" t="s">
        <v>21</v>
      </c>
      <c r="J14" s="13" t="s">
        <v>29</v>
      </c>
      <c r="K14" s="13" t="s">
        <v>33</v>
      </c>
      <c r="L14" s="14" t="s">
        <v>35</v>
      </c>
      <c r="M14" s="14" t="s">
        <v>37</v>
      </c>
      <c r="N14" s="13" t="s">
        <v>45</v>
      </c>
      <c r="O14" s="13" t="s">
        <v>47</v>
      </c>
      <c r="P14" s="14" t="s">
        <v>48</v>
      </c>
      <c r="Q14" s="14" t="s">
        <v>46</v>
      </c>
      <c r="R14" s="13" t="s">
        <v>161</v>
      </c>
    </row>
    <row r="15" spans="1:18" x14ac:dyDescent="0.25">
      <c r="A15">
        <v>190</v>
      </c>
      <c r="B15" s="12">
        <v>0.105667114257813</v>
      </c>
      <c r="C15" s="12">
        <v>0.2266845703125</v>
      </c>
      <c r="D15" s="15">
        <v>6.13555908203125E-2</v>
      </c>
      <c r="E15" s="12">
        <v>0.169036865234375</v>
      </c>
      <c r="F15" s="12">
        <v>0.234115600585938</v>
      </c>
      <c r="G15" s="15">
        <v>4.53948974609375E-2</v>
      </c>
      <c r="H15" s="12">
        <v>0.168182373046875</v>
      </c>
      <c r="I15" s="12">
        <v>0.207794189453125</v>
      </c>
      <c r="J15" s="12">
        <v>0.204818725585938</v>
      </c>
      <c r="K15" s="12">
        <v>0.142013549804688</v>
      </c>
      <c r="L15" s="16">
        <v>7.33795166015625E-2</v>
      </c>
      <c r="M15" s="16">
        <v>7.58819580078125E-2</v>
      </c>
      <c r="N15" s="12">
        <v>0.118682861328125</v>
      </c>
      <c r="O15" s="12">
        <v>1.0162353515625E-2</v>
      </c>
      <c r="P15" s="12">
        <v>2.4444580078125E-2</v>
      </c>
      <c r="Q15" s="12">
        <v>-1.2822182144165001E-2</v>
      </c>
      <c r="R15" s="12">
        <v>1.4711761474609399</v>
      </c>
    </row>
    <row r="16" spans="1:18" x14ac:dyDescent="0.25">
      <c r="A16">
        <f>A15+2</f>
        <v>192</v>
      </c>
      <c r="B16" s="12">
        <v>0.752838134765625</v>
      </c>
      <c r="C16" s="12">
        <v>0.81996154785156306</v>
      </c>
      <c r="D16" s="12">
        <v>0.401809692382813</v>
      </c>
      <c r="E16" s="12">
        <v>0.737945556640625</v>
      </c>
      <c r="F16" s="12">
        <v>0.78721618652343806</v>
      </c>
      <c r="G16" s="12">
        <v>0.70361328125</v>
      </c>
      <c r="H16" s="12">
        <v>0.66117858886718806</v>
      </c>
      <c r="I16" s="12">
        <v>0.7449951171875</v>
      </c>
      <c r="J16" s="12">
        <v>0.743804931640625</v>
      </c>
      <c r="K16" s="12">
        <v>0.7115478515625</v>
      </c>
      <c r="L16" s="11">
        <v>0.76063537597656306</v>
      </c>
      <c r="M16" s="11">
        <v>0.677459716796875</v>
      </c>
      <c r="N16" s="12">
        <v>0.191390991210938</v>
      </c>
      <c r="O16" s="12">
        <v>0.64970397949218806</v>
      </c>
      <c r="P16" s="12">
        <v>0.665863037109375</v>
      </c>
      <c r="Q16" s="12">
        <v>0.38986730111694301</v>
      </c>
      <c r="R16" s="12">
        <v>1.55633544921875</v>
      </c>
    </row>
    <row r="17" spans="1:18" x14ac:dyDescent="0.25">
      <c r="A17">
        <f t="shared" ref="A17:A80" si="0">A16+2</f>
        <v>194</v>
      </c>
      <c r="B17" s="12">
        <v>0.836578369140625</v>
      </c>
      <c r="C17" s="12">
        <v>0.904052734375</v>
      </c>
      <c r="D17" s="12">
        <v>7.9315185546875E-2</v>
      </c>
      <c r="E17" s="12">
        <v>0.851776123046875</v>
      </c>
      <c r="F17" s="12">
        <v>0.88462829589843806</v>
      </c>
      <c r="G17" s="12">
        <v>0.80999755859375</v>
      </c>
      <c r="H17" s="12">
        <v>0.726715087890625</v>
      </c>
      <c r="I17" s="12">
        <v>0.8419189453125</v>
      </c>
      <c r="J17" s="12">
        <v>0.884033203125</v>
      </c>
      <c r="K17" s="12">
        <v>0.74540710449218806</v>
      </c>
      <c r="L17" s="11">
        <v>0.84465026855468806</v>
      </c>
      <c r="M17" s="11">
        <v>0.70909118652343806</v>
      </c>
      <c r="N17" s="12">
        <v>-9.368896484375E-3</v>
      </c>
      <c r="O17" s="12">
        <v>0.79045104980468806</v>
      </c>
      <c r="P17" s="12">
        <v>0.759002685546875</v>
      </c>
      <c r="Q17" s="12">
        <v>0.589130449615479</v>
      </c>
      <c r="R17" s="12">
        <v>2.3957977294921902</v>
      </c>
    </row>
    <row r="18" spans="1:18" x14ac:dyDescent="0.25">
      <c r="A18">
        <f t="shared" si="0"/>
        <v>196</v>
      </c>
      <c r="B18" s="12">
        <v>1.1039886474609399</v>
      </c>
      <c r="C18" s="12">
        <v>1.1371612548828101</v>
      </c>
      <c r="D18" s="12">
        <v>0.66575622558593806</v>
      </c>
      <c r="E18" s="12">
        <v>1.1165466308593801</v>
      </c>
      <c r="F18" s="12">
        <v>1.1793670654296899</v>
      </c>
      <c r="G18" s="12">
        <v>1.0857391357421899</v>
      </c>
      <c r="H18" s="12">
        <v>0.97602844238281306</v>
      </c>
      <c r="I18" s="12">
        <v>1.1247406005859399</v>
      </c>
      <c r="J18" s="12">
        <v>1.1768341064453101</v>
      </c>
      <c r="K18" s="12">
        <v>1.0674743652343801</v>
      </c>
      <c r="L18" s="11">
        <v>1.1519927978515601</v>
      </c>
      <c r="M18" s="11">
        <v>1.0406341552734399</v>
      </c>
      <c r="N18" s="12">
        <v>0.53163146972656306</v>
      </c>
      <c r="O18" s="12">
        <v>0.859405517578125</v>
      </c>
      <c r="P18" s="12">
        <v>1.0777893066406301</v>
      </c>
      <c r="Q18" s="12">
        <v>0.63501450282287597</v>
      </c>
      <c r="R18" s="12">
        <v>1.9866943359375</v>
      </c>
    </row>
    <row r="19" spans="1:18" x14ac:dyDescent="0.25">
      <c r="A19">
        <f t="shared" si="0"/>
        <v>198</v>
      </c>
      <c r="B19" s="12">
        <v>1.1027374267578101</v>
      </c>
      <c r="C19" s="12">
        <v>1.0889739990234399</v>
      </c>
      <c r="D19" s="12">
        <v>0.458999633789063</v>
      </c>
      <c r="E19" s="12">
        <v>1.10845947265625</v>
      </c>
      <c r="F19" s="12">
        <v>1.1636047363281301</v>
      </c>
      <c r="G19" s="12">
        <v>1.0706024169921899</v>
      </c>
      <c r="H19" s="12">
        <v>0.989471435546875</v>
      </c>
      <c r="I19" s="12">
        <v>1.0724639892578101</v>
      </c>
      <c r="J19" s="12">
        <v>1.1587371826171899</v>
      </c>
      <c r="K19" s="12">
        <v>0.99205017089843806</v>
      </c>
      <c r="L19" s="11">
        <v>1.10064697265625</v>
      </c>
      <c r="M19" s="11">
        <v>0.98731994628906306</v>
      </c>
      <c r="N19" s="15">
        <v>2.6092529296875E-3</v>
      </c>
      <c r="O19" s="12">
        <v>1.06640625</v>
      </c>
      <c r="P19" s="12">
        <v>1.03826904296875</v>
      </c>
      <c r="Q19" s="12">
        <v>0.57756717938232405</v>
      </c>
      <c r="R19" s="12">
        <v>2.6391906738281299</v>
      </c>
    </row>
    <row r="20" spans="1:18" x14ac:dyDescent="0.25">
      <c r="A20">
        <f t="shared" si="0"/>
        <v>200</v>
      </c>
      <c r="B20" s="12">
        <v>1.1175994873046899</v>
      </c>
      <c r="C20" s="12">
        <v>1.1935882568359399</v>
      </c>
      <c r="D20" s="12">
        <v>0.69798278808593806</v>
      </c>
      <c r="E20" s="12">
        <v>1.21844482421875</v>
      </c>
      <c r="F20" s="12">
        <v>1.255615234375</v>
      </c>
      <c r="G20" s="12">
        <v>1.0792236328125</v>
      </c>
      <c r="H20" s="12">
        <v>0.9827880859375</v>
      </c>
      <c r="I20" s="12">
        <v>1.1505126953125</v>
      </c>
      <c r="J20" s="12">
        <v>1.2987365722656301</v>
      </c>
      <c r="K20" s="12">
        <v>1.0633087158203101</v>
      </c>
      <c r="L20" s="11">
        <v>1.1085510253906301</v>
      </c>
      <c r="M20" s="11">
        <v>0.9232177734375</v>
      </c>
      <c r="N20" s="12">
        <v>0.53411865234375</v>
      </c>
      <c r="O20" s="12">
        <v>0.738037109375</v>
      </c>
      <c r="P20" s="12">
        <v>1.14862060546875</v>
      </c>
      <c r="Q20" s="12">
        <v>0.48318334043884298</v>
      </c>
      <c r="R20" s="12">
        <v>2.1569976806640598</v>
      </c>
    </row>
    <row r="21" spans="1:18" x14ac:dyDescent="0.25">
      <c r="A21">
        <f t="shared" si="0"/>
        <v>202</v>
      </c>
      <c r="B21" s="12">
        <v>1.3614044189453101</v>
      </c>
      <c r="C21" s="12">
        <v>1.3336639404296899</v>
      </c>
      <c r="D21" s="12">
        <v>0.861053466796875</v>
      </c>
      <c r="E21" s="12">
        <v>1.2544250488281301</v>
      </c>
      <c r="F21" s="12">
        <v>1.2960968017578101</v>
      </c>
      <c r="G21" s="12">
        <v>1.33489990234375</v>
      </c>
      <c r="H21" s="12">
        <v>1.2461395263671899</v>
      </c>
      <c r="I21" s="12">
        <v>1.19256591796875</v>
      </c>
      <c r="J21" s="12">
        <v>1.2437286376953101</v>
      </c>
      <c r="K21" s="12">
        <v>1.2700347900390601</v>
      </c>
      <c r="L21" s="11">
        <v>1.3910827636718801</v>
      </c>
      <c r="M21" s="11">
        <v>1.2812042236328101</v>
      </c>
      <c r="N21" s="15">
        <v>2.06756591796875E-2</v>
      </c>
      <c r="O21" s="12">
        <v>0.97906494140625</v>
      </c>
      <c r="P21" s="12">
        <v>1.29962158203125</v>
      </c>
      <c r="Q21" s="12">
        <v>0.38670224578857398</v>
      </c>
      <c r="R21" s="12">
        <v>3.0069732666015598</v>
      </c>
    </row>
    <row r="22" spans="1:18" x14ac:dyDescent="0.25">
      <c r="A22">
        <f t="shared" si="0"/>
        <v>204</v>
      </c>
      <c r="B22" s="12">
        <v>0.991668701171875</v>
      </c>
      <c r="C22" s="12">
        <v>1.0771789550781301</v>
      </c>
      <c r="D22" s="12">
        <v>0.64239501953125</v>
      </c>
      <c r="E22" s="12">
        <v>1.2070465087890601</v>
      </c>
      <c r="F22" s="12">
        <v>1.2219390869140601</v>
      </c>
      <c r="G22" s="12">
        <v>0.95539855957031306</v>
      </c>
      <c r="H22" s="12">
        <v>0.84156799316406306</v>
      </c>
      <c r="I22" s="12">
        <v>1.0497589111328101</v>
      </c>
      <c r="J22" s="12">
        <v>1.30316162109375</v>
      </c>
      <c r="K22" s="12">
        <v>0.91770935058593806</v>
      </c>
      <c r="L22" s="11">
        <v>0.92835998535156306</v>
      </c>
      <c r="M22" s="11">
        <v>0.79736328125</v>
      </c>
      <c r="N22" s="12">
        <v>0.54685974121093806</v>
      </c>
      <c r="O22" s="12">
        <v>0.638824462890625</v>
      </c>
      <c r="P22" s="12">
        <v>1.0453796386718801</v>
      </c>
      <c r="Q22" s="12">
        <v>0.340940390487671</v>
      </c>
      <c r="R22" s="12">
        <v>2.35784912109375</v>
      </c>
    </row>
    <row r="23" spans="1:18" x14ac:dyDescent="0.25">
      <c r="A23">
        <f t="shared" si="0"/>
        <v>206</v>
      </c>
      <c r="B23" s="12">
        <v>1.1530303955078101</v>
      </c>
      <c r="C23" s="12">
        <v>1.3156585693359399</v>
      </c>
      <c r="D23" s="12">
        <v>0.837432861328125</v>
      </c>
      <c r="E23" s="12">
        <v>1.4716949462890601</v>
      </c>
      <c r="F23" s="12">
        <v>1.5117340087890601</v>
      </c>
      <c r="G23" s="12">
        <v>1.07879638671875</v>
      </c>
      <c r="H23" s="12">
        <v>0.92828369140625</v>
      </c>
      <c r="I23" s="12">
        <v>1.3041687011718801</v>
      </c>
      <c r="J23" s="12">
        <v>1.4308166503906301</v>
      </c>
      <c r="K23" s="12">
        <v>1.1102294921875</v>
      </c>
      <c r="L23" s="11">
        <v>1.0233612060546899</v>
      </c>
      <c r="M23" s="11">
        <v>0.94020080566406306</v>
      </c>
      <c r="N23" s="12">
        <v>0.43377685546875</v>
      </c>
      <c r="O23" s="12">
        <v>0.69523620605468806</v>
      </c>
      <c r="P23" s="12">
        <v>1.32025146484375</v>
      </c>
      <c r="Q23" s="12">
        <v>0.26980398701477099</v>
      </c>
      <c r="R23" s="12">
        <v>3.0802001953125</v>
      </c>
    </row>
    <row r="24" spans="1:18" x14ac:dyDescent="0.25">
      <c r="A24">
        <f t="shared" si="0"/>
        <v>208</v>
      </c>
      <c r="B24" s="12">
        <v>0.80133056640625</v>
      </c>
      <c r="C24" s="12">
        <v>0.8724365234375</v>
      </c>
      <c r="D24" s="12">
        <v>0.5435791015625</v>
      </c>
      <c r="E24" s="12">
        <v>1.0339508056640601</v>
      </c>
      <c r="F24" s="12">
        <v>0.95025634765625</v>
      </c>
      <c r="G24" s="12">
        <v>0.72126770019531306</v>
      </c>
      <c r="H24" s="12">
        <v>0.67115783691406306</v>
      </c>
      <c r="I24" s="12">
        <v>0.84150695800781306</v>
      </c>
      <c r="J24" s="12">
        <v>1.1451110839843801</v>
      </c>
      <c r="K24" s="12">
        <v>0.721527099609375</v>
      </c>
      <c r="L24" s="11">
        <v>0.70643615722656306</v>
      </c>
      <c r="M24" s="11">
        <v>0.66123962402343806</v>
      </c>
      <c r="N24" s="12">
        <v>0.4976806640625</v>
      </c>
      <c r="O24" s="12">
        <v>0.548095703125</v>
      </c>
      <c r="P24" s="12">
        <v>0.84794616699218806</v>
      </c>
      <c r="Q24" s="12">
        <v>0.255247381027222</v>
      </c>
      <c r="R24" s="12">
        <v>2.3066101074218799</v>
      </c>
    </row>
    <row r="25" spans="1:18" x14ac:dyDescent="0.25">
      <c r="A25">
        <f t="shared" si="0"/>
        <v>210</v>
      </c>
      <c r="B25" s="12">
        <v>0.803497314453125</v>
      </c>
      <c r="C25" s="12">
        <v>0.8912353515625</v>
      </c>
      <c r="D25" s="12">
        <v>0.548980712890625</v>
      </c>
      <c r="E25" s="12">
        <v>1.14697265625</v>
      </c>
      <c r="F25" s="12">
        <v>0.978302001953125</v>
      </c>
      <c r="G25" s="12">
        <v>0.67210388183593806</v>
      </c>
      <c r="H25" s="12">
        <v>0.67291259765625</v>
      </c>
      <c r="I25" s="12">
        <v>0.85197448730468806</v>
      </c>
      <c r="J25" s="12">
        <v>1.3596649169921899</v>
      </c>
      <c r="K25" s="12">
        <v>0.740447998046875</v>
      </c>
      <c r="L25" s="11">
        <v>0.69038391113281306</v>
      </c>
      <c r="M25" s="11">
        <v>0.68443298339843806</v>
      </c>
      <c r="N25" s="12">
        <v>0.821929931640625</v>
      </c>
      <c r="O25" s="12">
        <v>0.553619384765625</v>
      </c>
      <c r="P25" s="12">
        <v>0.87646484375</v>
      </c>
      <c r="Q25" s="12">
        <v>0.21884879814147901</v>
      </c>
      <c r="R25" s="12">
        <v>2.305419921875</v>
      </c>
    </row>
    <row r="26" spans="1:18" x14ac:dyDescent="0.25">
      <c r="A26">
        <f t="shared" si="0"/>
        <v>212</v>
      </c>
      <c r="B26" s="12">
        <v>0.62115478515625</v>
      </c>
      <c r="C26" s="12">
        <v>0.68730163574218806</v>
      </c>
      <c r="D26" s="12">
        <v>0.406280517578125</v>
      </c>
      <c r="E26" s="12">
        <v>0.83244323730468806</v>
      </c>
      <c r="F26" s="12">
        <v>0.729766845703125</v>
      </c>
      <c r="G26" s="12">
        <v>0.51715087890625</v>
      </c>
      <c r="H26" s="12">
        <v>0.539794921875</v>
      </c>
      <c r="I26" s="12">
        <v>0.638275146484375</v>
      </c>
      <c r="J26" s="12">
        <v>0.942047119140625</v>
      </c>
      <c r="K26" s="12">
        <v>0.57579040527343806</v>
      </c>
      <c r="L26" s="11">
        <v>0.543304443359375</v>
      </c>
      <c r="M26" s="11">
        <v>0.53562927246093806</v>
      </c>
      <c r="N26" s="12">
        <v>0.446151733398438</v>
      </c>
      <c r="O26" s="12">
        <v>0.459335327148438</v>
      </c>
      <c r="P26" s="12">
        <v>0.66334533691406306</v>
      </c>
      <c r="Q26" s="12">
        <v>0.20118052523803701</v>
      </c>
      <c r="R26" s="12">
        <v>1.5945892333984399</v>
      </c>
    </row>
    <row r="27" spans="1:18" x14ac:dyDescent="0.25">
      <c r="A27">
        <f t="shared" si="0"/>
        <v>214</v>
      </c>
      <c r="B27" s="12">
        <v>0.606292724609375</v>
      </c>
      <c r="C27" s="12">
        <v>0.70379638671875</v>
      </c>
      <c r="D27" s="12">
        <v>0.396392822265625</v>
      </c>
      <c r="E27" s="12">
        <v>0.8702392578125</v>
      </c>
      <c r="F27" s="12">
        <v>0.76368713378906306</v>
      </c>
      <c r="G27" s="12">
        <v>0.503204345703125</v>
      </c>
      <c r="H27" s="12">
        <v>0.54463195800781306</v>
      </c>
      <c r="I27" s="12">
        <v>0.631561279296875</v>
      </c>
      <c r="J27" s="12">
        <v>1.0369873046875</v>
      </c>
      <c r="K27" s="12">
        <v>0.615142822265625</v>
      </c>
      <c r="L27" s="11">
        <v>0.5523681640625</v>
      </c>
      <c r="M27" s="11">
        <v>0.55628967285156306</v>
      </c>
      <c r="N27" s="12">
        <v>0.81684875488281306</v>
      </c>
      <c r="O27" s="12">
        <v>0.466262817382813</v>
      </c>
      <c r="P27" s="12">
        <v>0.682647705078125</v>
      </c>
      <c r="Q27" s="12">
        <v>0.17998985357666</v>
      </c>
      <c r="R27" s="12">
        <v>1.3744354248046899</v>
      </c>
    </row>
    <row r="28" spans="1:18" x14ac:dyDescent="0.25">
      <c r="A28">
        <f t="shared" si="0"/>
        <v>216</v>
      </c>
      <c r="B28" s="12">
        <v>0.483001708984375</v>
      </c>
      <c r="C28" s="12">
        <v>0.5848388671875</v>
      </c>
      <c r="D28" s="12">
        <v>0.30364990234375</v>
      </c>
      <c r="E28" s="12">
        <v>0.66017150878906306</v>
      </c>
      <c r="F28" s="12">
        <v>0.61578369140625</v>
      </c>
      <c r="G28" s="12">
        <v>0.408233642578125</v>
      </c>
      <c r="H28" s="12">
        <v>0.45379638671875</v>
      </c>
      <c r="I28" s="12">
        <v>0.4949951171875</v>
      </c>
      <c r="J28" s="12">
        <v>0.76593017578125</v>
      </c>
      <c r="K28" s="12">
        <v>0.519012451171875</v>
      </c>
      <c r="L28" s="11">
        <v>0.463165283203125</v>
      </c>
      <c r="M28" s="11">
        <v>0.464950561523438</v>
      </c>
      <c r="N28" s="12">
        <v>0.391189575195313</v>
      </c>
      <c r="O28" s="12">
        <v>0.38616943359375</v>
      </c>
      <c r="P28" s="12">
        <v>0.54508972167968806</v>
      </c>
      <c r="Q28" s="12">
        <v>0.170073037765503</v>
      </c>
      <c r="R28" s="12">
        <v>1.0968475341796899</v>
      </c>
    </row>
    <row r="29" spans="1:18" x14ac:dyDescent="0.25">
      <c r="A29">
        <f t="shared" si="0"/>
        <v>218</v>
      </c>
      <c r="B29" s="12">
        <v>0.483474731445313</v>
      </c>
      <c r="C29" s="12">
        <v>0.636444091796875</v>
      </c>
      <c r="D29" s="12">
        <v>0.301895141601563</v>
      </c>
      <c r="E29" s="12">
        <v>0.680877685546875</v>
      </c>
      <c r="F29" s="12">
        <v>0.66011047363281306</v>
      </c>
      <c r="G29" s="12">
        <v>0.41607666015625</v>
      </c>
      <c r="H29" s="12">
        <v>0.471847534179688</v>
      </c>
      <c r="I29" s="12">
        <v>0.492263793945313</v>
      </c>
      <c r="J29" s="12">
        <v>0.80424499511718806</v>
      </c>
      <c r="K29" s="12">
        <v>0.58503723144531306</v>
      </c>
      <c r="L29" s="11">
        <v>0.493988037109375</v>
      </c>
      <c r="M29" s="11">
        <v>0.51446533203125</v>
      </c>
      <c r="N29" s="12">
        <v>0.75341796875</v>
      </c>
      <c r="O29" s="12">
        <v>0.399932861328125</v>
      </c>
      <c r="P29" s="12">
        <v>0.57684326171875</v>
      </c>
      <c r="Q29" s="12">
        <v>0.16013977418518099</v>
      </c>
      <c r="R29" s="12">
        <v>0.97599792480468806</v>
      </c>
    </row>
    <row r="30" spans="1:18" x14ac:dyDescent="0.25">
      <c r="A30">
        <f t="shared" si="0"/>
        <v>220</v>
      </c>
      <c r="B30" s="12">
        <v>0.412017822265625</v>
      </c>
      <c r="C30" s="12">
        <v>0.55494689941406306</v>
      </c>
      <c r="D30" s="12">
        <v>0.258804321289063</v>
      </c>
      <c r="E30" s="12">
        <v>0.55174255371093806</v>
      </c>
      <c r="F30" s="12">
        <v>0.54548645019531306</v>
      </c>
      <c r="G30" s="12">
        <v>0.362075805664063</v>
      </c>
      <c r="H30" s="12">
        <v>0.4039306640625</v>
      </c>
      <c r="I30" s="12">
        <v>0.404891967773438</v>
      </c>
      <c r="J30" s="12">
        <v>0.61601257324218806</v>
      </c>
      <c r="K30" s="12">
        <v>0.50408935546875</v>
      </c>
      <c r="L30" s="11">
        <v>0.43682861328125</v>
      </c>
      <c r="M30" s="11">
        <v>0.442352294921875</v>
      </c>
      <c r="N30" s="12">
        <v>0.351028442382813</v>
      </c>
      <c r="O30" s="12">
        <v>0.34771728515625</v>
      </c>
      <c r="P30" s="12">
        <v>0.486343383789063</v>
      </c>
      <c r="Q30" s="12">
        <v>0.153875882400513</v>
      </c>
      <c r="R30" s="12">
        <v>0.84181213378906306</v>
      </c>
    </row>
    <row r="31" spans="1:18" x14ac:dyDescent="0.25">
      <c r="A31">
        <f t="shared" si="0"/>
        <v>222</v>
      </c>
      <c r="B31" s="12">
        <v>0.43212890625</v>
      </c>
      <c r="C31" s="12">
        <v>0.61921691894531306</v>
      </c>
      <c r="D31" s="12">
        <v>0.283203125</v>
      </c>
      <c r="E31" s="12">
        <v>0.58416748046875</v>
      </c>
      <c r="F31" s="12">
        <v>0.573089599609375</v>
      </c>
      <c r="G31" s="12">
        <v>0.381988525390625</v>
      </c>
      <c r="H31" s="12">
        <v>0.429351806640625</v>
      </c>
      <c r="I31" s="12">
        <v>0.424819946289063</v>
      </c>
      <c r="J31" s="12">
        <v>0.64045715332031306</v>
      </c>
      <c r="K31" s="12">
        <v>0.569366455078125</v>
      </c>
      <c r="L31" s="11">
        <v>0.480453491210938</v>
      </c>
      <c r="M31" s="11">
        <v>0.480056762695313</v>
      </c>
      <c r="N31" s="12">
        <v>0.970672607421875</v>
      </c>
      <c r="O31" s="12">
        <v>0.373275756835938</v>
      </c>
      <c r="P31" s="12">
        <v>0.51911926269531306</v>
      </c>
      <c r="Q31" s="12">
        <v>0.149538757598877</v>
      </c>
      <c r="R31" s="12">
        <v>0.78923034667968806</v>
      </c>
    </row>
    <row r="32" spans="1:18" x14ac:dyDescent="0.25">
      <c r="A32">
        <f t="shared" si="0"/>
        <v>224</v>
      </c>
      <c r="B32" s="12">
        <v>0.39093017578125</v>
      </c>
      <c r="C32" s="12">
        <v>0.57032775878906306</v>
      </c>
      <c r="D32" s="12">
        <v>0.266494750976563</v>
      </c>
      <c r="E32" s="12">
        <v>0.50776672363281306</v>
      </c>
      <c r="F32" s="12">
        <v>0.489425659179688</v>
      </c>
      <c r="G32" s="12">
        <v>0.341842651367188</v>
      </c>
      <c r="H32" s="12">
        <v>0.391326904296875</v>
      </c>
      <c r="I32" s="12">
        <v>0.382568359375</v>
      </c>
      <c r="J32" s="12">
        <v>0.53904724121093806</v>
      </c>
      <c r="K32" s="12">
        <v>0.50471496582031306</v>
      </c>
      <c r="L32" s="11">
        <v>0.441131591796875</v>
      </c>
      <c r="M32" s="11">
        <v>0.419692993164063</v>
      </c>
      <c r="N32" s="12">
        <v>0.32098388671875</v>
      </c>
      <c r="O32" s="12">
        <v>0.340652465820313</v>
      </c>
      <c r="P32" s="12">
        <v>0.4571533203125</v>
      </c>
      <c r="Q32" s="12">
        <v>0.14921297286987301</v>
      </c>
      <c r="R32" s="12">
        <v>0.71543884277343806</v>
      </c>
    </row>
    <row r="33" spans="1:18" x14ac:dyDescent="0.25">
      <c r="A33">
        <f t="shared" si="0"/>
        <v>226</v>
      </c>
      <c r="B33" s="12">
        <v>0.40863037109375</v>
      </c>
      <c r="C33" s="12">
        <v>0.62989807128906306</v>
      </c>
      <c r="D33" s="12">
        <v>0.294265747070313</v>
      </c>
      <c r="E33" s="12">
        <v>0.52156066894531306</v>
      </c>
      <c r="F33" s="12">
        <v>0.493881225585938</v>
      </c>
      <c r="G33" s="12">
        <v>0.354217529296875</v>
      </c>
      <c r="H33" s="12">
        <v>0.419265747070313</v>
      </c>
      <c r="I33" s="12">
        <v>0.403533935546875</v>
      </c>
      <c r="J33" s="12">
        <v>0.5550537109375</v>
      </c>
      <c r="K33" s="12">
        <v>0.53729248046875</v>
      </c>
      <c r="L33" s="11">
        <v>0.46478271484375</v>
      </c>
      <c r="M33" s="11">
        <v>0.427825927734375</v>
      </c>
      <c r="N33" s="12">
        <v>0.582794189453125</v>
      </c>
      <c r="O33" s="12">
        <v>0.36083984375</v>
      </c>
      <c r="P33" s="12">
        <v>0.473159790039063</v>
      </c>
      <c r="Q33" s="12">
        <v>0.14649763774108901</v>
      </c>
      <c r="R33" s="12">
        <v>0.68318176269531306</v>
      </c>
    </row>
    <row r="34" spans="1:18" x14ac:dyDescent="0.25">
      <c r="A34">
        <f t="shared" si="0"/>
        <v>228</v>
      </c>
      <c r="B34" s="12">
        <v>0.3704833984375</v>
      </c>
      <c r="C34" s="12">
        <v>0.58229064941406306</v>
      </c>
      <c r="D34" s="12">
        <v>0.28314208984375</v>
      </c>
      <c r="E34" s="12">
        <v>0.458999633789063</v>
      </c>
      <c r="F34" s="12">
        <v>0.425323486328125</v>
      </c>
      <c r="G34" s="12">
        <v>0.32354736328125</v>
      </c>
      <c r="H34" s="12">
        <v>0.397674560546875</v>
      </c>
      <c r="I34" s="12">
        <v>0.37884521484375</v>
      </c>
      <c r="J34" s="12">
        <v>0.49920654296875</v>
      </c>
      <c r="K34" s="12">
        <v>0.476394653320313</v>
      </c>
      <c r="L34" s="11">
        <v>0.422927856445313</v>
      </c>
      <c r="M34" s="11">
        <v>0.372528076171875</v>
      </c>
      <c r="N34" s="12">
        <v>0.329391479492188</v>
      </c>
      <c r="O34" s="12">
        <v>0.339797973632813</v>
      </c>
      <c r="P34" s="12">
        <v>0.430328369140625</v>
      </c>
      <c r="Q34" s="12">
        <v>0.144660970184326</v>
      </c>
      <c r="R34" s="12">
        <v>0.625030517578125</v>
      </c>
    </row>
    <row r="35" spans="1:18" x14ac:dyDescent="0.25">
      <c r="A35">
        <f t="shared" si="0"/>
        <v>230</v>
      </c>
      <c r="B35" s="12">
        <v>0.377029418945313</v>
      </c>
      <c r="C35" s="12">
        <v>0.61181640625</v>
      </c>
      <c r="D35" s="12">
        <v>0.296493530273438</v>
      </c>
      <c r="E35" s="12">
        <v>0.442535400390625</v>
      </c>
      <c r="F35" s="12">
        <v>0.418212890625</v>
      </c>
      <c r="G35" s="12">
        <v>0.3438720703125</v>
      </c>
      <c r="H35" s="12">
        <v>0.403091430664063</v>
      </c>
      <c r="I35" s="12">
        <v>0.37896728515625</v>
      </c>
      <c r="J35" s="12">
        <v>0.488494873046875</v>
      </c>
      <c r="K35" s="12">
        <v>0.45245361328125</v>
      </c>
      <c r="L35" s="11">
        <v>0.4073486328125</v>
      </c>
      <c r="M35" s="11">
        <v>0.344070434570313</v>
      </c>
      <c r="N35" s="12">
        <v>0.441360473632813</v>
      </c>
      <c r="O35" s="12">
        <v>0.338302612304688</v>
      </c>
      <c r="P35" s="12">
        <v>0.421890258789063</v>
      </c>
      <c r="Q35" s="12">
        <v>0.14226243626403801</v>
      </c>
      <c r="R35" s="12">
        <v>0.59326171875</v>
      </c>
    </row>
    <row r="36" spans="1:18" x14ac:dyDescent="0.25">
      <c r="A36">
        <f t="shared" si="0"/>
        <v>232</v>
      </c>
      <c r="B36" s="12">
        <v>0.35333251953125</v>
      </c>
      <c r="C36" s="12">
        <v>0.56907653808593806</v>
      </c>
      <c r="D36" s="12">
        <v>0.277236938476563</v>
      </c>
      <c r="E36" s="12">
        <v>0.3980712890625</v>
      </c>
      <c r="F36" s="12">
        <v>0.385360717773438</v>
      </c>
      <c r="G36" s="12">
        <v>0.344070434570313</v>
      </c>
      <c r="H36" s="12">
        <v>0.383377075195313</v>
      </c>
      <c r="I36" s="12">
        <v>0.359466552734375</v>
      </c>
      <c r="J36" s="12">
        <v>0.441726684570313</v>
      </c>
      <c r="K36" s="12">
        <v>0.404327392578125</v>
      </c>
      <c r="L36" s="11">
        <v>0.371490478515625</v>
      </c>
      <c r="M36" s="11">
        <v>0.311355590820313</v>
      </c>
      <c r="N36" s="12">
        <v>0.3160400390625</v>
      </c>
      <c r="O36" s="12">
        <v>0.321640014648438</v>
      </c>
      <c r="P36" s="12">
        <v>0.389251708984375</v>
      </c>
      <c r="Q36" s="12">
        <v>0.14285250823974599</v>
      </c>
      <c r="R36" s="12">
        <v>0.555572509765625</v>
      </c>
    </row>
    <row r="37" spans="1:18" x14ac:dyDescent="0.25">
      <c r="A37">
        <f t="shared" si="0"/>
        <v>234</v>
      </c>
      <c r="B37" s="12">
        <v>0.354690551757813</v>
      </c>
      <c r="C37" s="12">
        <v>0.56575012207031306</v>
      </c>
      <c r="D37" s="12">
        <v>0.290313720703125</v>
      </c>
      <c r="E37" s="12">
        <v>0.389144897460938</v>
      </c>
      <c r="F37" s="12">
        <v>0.38482666015625</v>
      </c>
      <c r="G37" s="12">
        <v>0.370437622070313</v>
      </c>
      <c r="H37" s="12">
        <v>0.384536743164063</v>
      </c>
      <c r="I37" s="12">
        <v>0.364395141601563</v>
      </c>
      <c r="J37" s="12">
        <v>0.432952880859375</v>
      </c>
      <c r="K37" s="12">
        <v>0.399673461914063</v>
      </c>
      <c r="L37" s="11">
        <v>0.367996215820313</v>
      </c>
      <c r="M37" s="11">
        <v>0.310623168945313</v>
      </c>
      <c r="N37" s="12">
        <v>0.3924560546875</v>
      </c>
      <c r="O37" s="12">
        <v>0.326141357421875</v>
      </c>
      <c r="P37" s="12">
        <v>0.385284423828125</v>
      </c>
      <c r="Q37" s="12">
        <v>0.14094351013183601</v>
      </c>
      <c r="R37" s="12">
        <v>0.53810119628906306</v>
      </c>
    </row>
    <row r="38" spans="1:18" x14ac:dyDescent="0.25">
      <c r="A38">
        <f t="shared" si="0"/>
        <v>236</v>
      </c>
      <c r="B38" s="12">
        <v>0.341400146484375</v>
      </c>
      <c r="C38" s="12">
        <v>0.5218505859375</v>
      </c>
      <c r="D38" s="12">
        <v>0.290130615234375</v>
      </c>
      <c r="E38" s="12">
        <v>0.360946655273438</v>
      </c>
      <c r="F38" s="12">
        <v>0.365585327148438</v>
      </c>
      <c r="G38" s="12">
        <v>0.38116455078125</v>
      </c>
      <c r="H38" s="12">
        <v>0.360397338867188</v>
      </c>
      <c r="I38" s="12">
        <v>0.346237182617188</v>
      </c>
      <c r="J38" s="12">
        <v>0.398468017578125</v>
      </c>
      <c r="K38" s="12">
        <v>0.378326416015625</v>
      </c>
      <c r="L38" s="11">
        <v>0.354110717773438</v>
      </c>
      <c r="M38" s="11">
        <v>0.295806884765625</v>
      </c>
      <c r="N38" s="12">
        <v>0.299224853515625</v>
      </c>
      <c r="O38" s="12">
        <v>0.312103271484375</v>
      </c>
      <c r="P38" s="12">
        <v>0.358291625976563</v>
      </c>
      <c r="Q38" s="12">
        <v>0.13861849575805699</v>
      </c>
      <c r="R38" s="12">
        <v>0.51280212402343806</v>
      </c>
    </row>
    <row r="39" spans="1:18" x14ac:dyDescent="0.25">
      <c r="A39">
        <f t="shared" si="0"/>
        <v>238</v>
      </c>
      <c r="B39" s="12">
        <v>0.354537963867188</v>
      </c>
      <c r="C39" s="12">
        <v>0.52641296386718806</v>
      </c>
      <c r="D39" s="12">
        <v>0.315231323242188</v>
      </c>
      <c r="E39" s="12">
        <v>0.359832763671875</v>
      </c>
      <c r="F39" s="12">
        <v>0.37847900390625</v>
      </c>
      <c r="G39" s="12">
        <v>0.423416137695313</v>
      </c>
      <c r="H39" s="12">
        <v>0.363800048828125</v>
      </c>
      <c r="I39" s="12">
        <v>0.353988647460938</v>
      </c>
      <c r="J39" s="12">
        <v>0.393508911132813</v>
      </c>
      <c r="K39" s="12">
        <v>0.397415161132813</v>
      </c>
      <c r="L39" s="11">
        <v>0.37591552734375</v>
      </c>
      <c r="M39" s="11">
        <v>0.305877685546875</v>
      </c>
      <c r="N39" s="12">
        <v>0.358810424804688</v>
      </c>
      <c r="O39" s="12">
        <v>0.32147216796875</v>
      </c>
      <c r="P39" s="12">
        <v>0.355560302734375</v>
      </c>
      <c r="Q39" s="12">
        <v>0.13897010810852101</v>
      </c>
      <c r="R39" s="12">
        <v>0.513885498046875</v>
      </c>
    </row>
    <row r="40" spans="1:18" x14ac:dyDescent="0.25">
      <c r="A40">
        <f t="shared" si="0"/>
        <v>240</v>
      </c>
      <c r="B40" s="12">
        <v>0.349212646484375</v>
      </c>
      <c r="C40" s="12">
        <v>0.50215148925781306</v>
      </c>
      <c r="D40" s="12">
        <v>0.325775146484375</v>
      </c>
      <c r="E40" s="12">
        <v>0.340927124023438</v>
      </c>
      <c r="F40" s="12">
        <v>0.378143310546875</v>
      </c>
      <c r="G40" s="12">
        <v>0.437820434570313</v>
      </c>
      <c r="H40" s="12">
        <v>0.347564697265625</v>
      </c>
      <c r="I40" s="12">
        <v>0.343154907226563</v>
      </c>
      <c r="J40" s="12">
        <v>0.364974975585938</v>
      </c>
      <c r="K40" s="12">
        <v>0.398818969726563</v>
      </c>
      <c r="L40" s="11">
        <v>0.379913330078125</v>
      </c>
      <c r="M40" s="11">
        <v>0.302703857421875</v>
      </c>
      <c r="N40" s="12">
        <v>0.262283325195313</v>
      </c>
      <c r="O40" s="12">
        <v>0.309417724609375</v>
      </c>
      <c r="P40" s="12">
        <v>0.328659057617188</v>
      </c>
      <c r="Q40" s="12">
        <v>0.142647208374023</v>
      </c>
      <c r="R40" s="12">
        <v>0.51458740234375</v>
      </c>
    </row>
    <row r="41" spans="1:18" x14ac:dyDescent="0.25">
      <c r="A41">
        <f t="shared" si="0"/>
        <v>242</v>
      </c>
      <c r="B41" s="12">
        <v>0.369461059570313</v>
      </c>
      <c r="C41" s="12">
        <v>0.53038024902343806</v>
      </c>
      <c r="D41" s="12">
        <v>0.363784790039063</v>
      </c>
      <c r="E41" s="12">
        <v>0.351959228515625</v>
      </c>
      <c r="F41" s="12">
        <v>0.4134521484375</v>
      </c>
      <c r="G41" s="12">
        <v>0.482757568359375</v>
      </c>
      <c r="H41" s="12">
        <v>0.36090087890625</v>
      </c>
      <c r="I41" s="12">
        <v>0.363037109375</v>
      </c>
      <c r="J41" s="12">
        <v>0.369598388671875</v>
      </c>
      <c r="K41" s="12">
        <v>0.443405151367188</v>
      </c>
      <c r="L41" s="11">
        <v>0.411712646484375</v>
      </c>
      <c r="M41" s="11">
        <v>0.326400756835938</v>
      </c>
      <c r="N41" s="12">
        <v>0.304977416992188</v>
      </c>
      <c r="O41" s="12">
        <v>0.323577880859375</v>
      </c>
      <c r="P41" s="12">
        <v>0.331207275390625</v>
      </c>
      <c r="Q41" s="12">
        <v>0.14465126005554199</v>
      </c>
      <c r="R41" s="12">
        <v>0.529876708984375</v>
      </c>
    </row>
    <row r="42" spans="1:18" x14ac:dyDescent="0.25">
      <c r="A42">
        <f t="shared" si="0"/>
        <v>244</v>
      </c>
      <c r="B42" s="12">
        <v>0.366500854492188</v>
      </c>
      <c r="C42" s="12">
        <v>0.51878356933593806</v>
      </c>
      <c r="D42" s="12">
        <v>0.37261962890625</v>
      </c>
      <c r="E42" s="12">
        <v>0.34332275390625</v>
      </c>
      <c r="F42" s="12">
        <v>0.420074462890625</v>
      </c>
      <c r="G42" s="12">
        <v>0.484817504882813</v>
      </c>
      <c r="H42" s="12">
        <v>0.349044799804688</v>
      </c>
      <c r="I42" s="12">
        <v>0.3570556640625</v>
      </c>
      <c r="J42" s="12">
        <v>0.352508544921875</v>
      </c>
      <c r="K42" s="12">
        <v>0.450653076171875</v>
      </c>
      <c r="L42" s="11">
        <v>0.413223266601563</v>
      </c>
      <c r="M42" s="11">
        <v>0.327407836914063</v>
      </c>
      <c r="N42" s="12">
        <v>0.224105834960938</v>
      </c>
      <c r="O42" s="12">
        <v>0.315872192382813</v>
      </c>
      <c r="P42" s="12">
        <v>0.312393188476563</v>
      </c>
      <c r="Q42" s="12">
        <v>0.145605428833008</v>
      </c>
      <c r="R42" s="12">
        <v>0.52983093261718806</v>
      </c>
    </row>
    <row r="43" spans="1:18" x14ac:dyDescent="0.25">
      <c r="A43">
        <f t="shared" si="0"/>
        <v>246</v>
      </c>
      <c r="B43" s="12">
        <v>0.402587890625</v>
      </c>
      <c r="C43" s="12">
        <v>0.5731201171875</v>
      </c>
      <c r="D43" s="12">
        <v>0.416168212890625</v>
      </c>
      <c r="E43" s="12">
        <v>0.370513916015625</v>
      </c>
      <c r="F43" s="12">
        <v>0.464462280273438</v>
      </c>
      <c r="G43" s="12">
        <v>0.530242919921875</v>
      </c>
      <c r="H43" s="12">
        <v>0.3734130859375</v>
      </c>
      <c r="I43" s="12">
        <v>0.392990112304688</v>
      </c>
      <c r="J43" s="12">
        <v>0.379730224609375</v>
      </c>
      <c r="K43" s="12">
        <v>0.52836608886718806</v>
      </c>
      <c r="L43" s="11">
        <v>0.468307495117188</v>
      </c>
      <c r="M43" s="11">
        <v>0.377288818359375</v>
      </c>
      <c r="N43" s="12">
        <v>0.284759521484375</v>
      </c>
      <c r="O43" s="12">
        <v>0.346176147460938</v>
      </c>
      <c r="P43" s="12">
        <v>0.332427978515625</v>
      </c>
      <c r="Q43" s="12">
        <v>0.142377900924683</v>
      </c>
      <c r="R43" s="12">
        <v>0.55194091796875</v>
      </c>
    </row>
    <row r="44" spans="1:18" x14ac:dyDescent="0.25">
      <c r="A44">
        <f t="shared" si="0"/>
        <v>248</v>
      </c>
      <c r="B44" s="12">
        <v>0.409896850585938</v>
      </c>
      <c r="C44" s="12">
        <v>0.57417297363281306</v>
      </c>
      <c r="D44" s="12">
        <v>0.421676635742188</v>
      </c>
      <c r="E44" s="12">
        <v>0.368667602539063</v>
      </c>
      <c r="F44" s="12">
        <v>0.466110229492188</v>
      </c>
      <c r="G44" s="12">
        <v>0.50492858886718806</v>
      </c>
      <c r="H44" s="12">
        <v>0.364120483398438</v>
      </c>
      <c r="I44" s="12">
        <v>0.384536743164063</v>
      </c>
      <c r="J44" s="12">
        <v>0.372650146484375</v>
      </c>
      <c r="K44" s="12">
        <v>0.534454345703125</v>
      </c>
      <c r="L44" s="11">
        <v>0.462783813476563</v>
      </c>
      <c r="M44" s="11">
        <v>0.380386352539063</v>
      </c>
      <c r="N44" s="12">
        <v>0.216079711914063</v>
      </c>
      <c r="O44" s="12">
        <v>0.323074340820313</v>
      </c>
      <c r="P44" s="12">
        <v>0.30096435546875</v>
      </c>
      <c r="Q44" s="12">
        <v>0.13674093997192399</v>
      </c>
      <c r="R44" s="12">
        <v>0.55735778808593806</v>
      </c>
    </row>
    <row r="45" spans="1:18" x14ac:dyDescent="0.25">
      <c r="A45">
        <f t="shared" si="0"/>
        <v>250</v>
      </c>
      <c r="B45" s="12">
        <v>0.451446533203125</v>
      </c>
      <c r="C45" s="12">
        <v>0.63832092285156306</v>
      </c>
      <c r="D45" s="12">
        <v>0.459136962890625</v>
      </c>
      <c r="E45" s="12">
        <v>0.397247314453125</v>
      </c>
      <c r="F45" s="12">
        <v>0.508056640625</v>
      </c>
      <c r="G45" s="12">
        <v>0.509674072265625</v>
      </c>
      <c r="H45" s="12">
        <v>0.393112182617188</v>
      </c>
      <c r="I45" s="12">
        <v>0.416305541992188</v>
      </c>
      <c r="J45" s="12">
        <v>0.403427124023438</v>
      </c>
      <c r="K45" s="12">
        <v>0.587921142578125</v>
      </c>
      <c r="L45" s="11">
        <v>0.487625122070313</v>
      </c>
      <c r="M45" s="11">
        <v>0.406219482421875</v>
      </c>
      <c r="N45" s="12">
        <v>0.267868041992188</v>
      </c>
      <c r="O45" s="12">
        <v>0.326263427734375</v>
      </c>
      <c r="P45" s="12">
        <v>0.298324584960938</v>
      </c>
      <c r="Q45" s="12">
        <v>0.128730942443848</v>
      </c>
      <c r="R45" s="12">
        <v>0.558563232421875</v>
      </c>
    </row>
    <row r="46" spans="1:18" x14ac:dyDescent="0.25">
      <c r="A46">
        <f t="shared" si="0"/>
        <v>252</v>
      </c>
      <c r="B46" s="12">
        <v>0.445709228515625</v>
      </c>
      <c r="C46" s="12">
        <v>0.62129211425781306</v>
      </c>
      <c r="D46" s="12">
        <v>0.43621826171875</v>
      </c>
      <c r="E46" s="12">
        <v>0.379287719726563</v>
      </c>
      <c r="F46" s="12">
        <v>0.487899780273438</v>
      </c>
      <c r="G46" s="12">
        <v>0.45904541015625</v>
      </c>
      <c r="H46" s="12">
        <v>0.378555297851563</v>
      </c>
      <c r="I46" s="12">
        <v>0.397354125976563</v>
      </c>
      <c r="J46" s="12">
        <v>0.386886596679688</v>
      </c>
      <c r="K46" s="12">
        <v>0.5423583984375</v>
      </c>
      <c r="L46" s="11">
        <v>0.445846557617188</v>
      </c>
      <c r="M46" s="11">
        <v>0.365386962890625</v>
      </c>
      <c r="N46" s="12">
        <v>0.1942138671875</v>
      </c>
      <c r="O46" s="12">
        <v>0.289596557617188</v>
      </c>
      <c r="P46" s="12">
        <v>0.262298583984375</v>
      </c>
      <c r="Q46" s="12">
        <v>0.120830002212524</v>
      </c>
      <c r="R46" s="12">
        <v>0.52980041503906306</v>
      </c>
    </row>
    <row r="47" spans="1:18" x14ac:dyDescent="0.25">
      <c r="A47">
        <f t="shared" si="0"/>
        <v>254</v>
      </c>
      <c r="B47" s="12">
        <v>0.478439331054688</v>
      </c>
      <c r="C47" s="12">
        <v>0.67106628417968806</v>
      </c>
      <c r="D47" s="12">
        <v>0.446533203125</v>
      </c>
      <c r="E47" s="12">
        <v>0.38824462890625</v>
      </c>
      <c r="F47" s="12">
        <v>0.50260925292968806</v>
      </c>
      <c r="G47" s="12">
        <v>0.457733154296875</v>
      </c>
      <c r="H47" s="12">
        <v>0.38671875</v>
      </c>
      <c r="I47" s="12">
        <v>0.405502319335938</v>
      </c>
      <c r="J47" s="12">
        <v>0.394424438476563</v>
      </c>
      <c r="K47" s="12">
        <v>0.56843566894531306</v>
      </c>
      <c r="L47" s="11">
        <v>0.454269409179688</v>
      </c>
      <c r="M47" s="11">
        <v>0.368499755859375</v>
      </c>
      <c r="N47" s="12">
        <v>0.223663330078125</v>
      </c>
      <c r="O47" s="12">
        <v>0.289749145507813</v>
      </c>
      <c r="P47" s="12">
        <v>0.259994506835938</v>
      </c>
      <c r="Q47" s="12">
        <v>0.11711346693420401</v>
      </c>
      <c r="R47" s="12">
        <v>0.511444091796875</v>
      </c>
    </row>
    <row r="48" spans="1:18" x14ac:dyDescent="0.25">
      <c r="A48">
        <f t="shared" si="0"/>
        <v>256</v>
      </c>
      <c r="B48" s="12">
        <v>0.467819213867188</v>
      </c>
      <c r="C48" s="12">
        <v>0.64537048339843806</v>
      </c>
      <c r="D48" s="12">
        <v>0.42388916015625</v>
      </c>
      <c r="E48" s="12">
        <v>0.369659423828125</v>
      </c>
      <c r="F48" s="12">
        <v>0.475067138671875</v>
      </c>
      <c r="G48" s="12">
        <v>0.42535400390625</v>
      </c>
      <c r="H48" s="12">
        <v>0.365631103515625</v>
      </c>
      <c r="I48" s="12">
        <v>0.385848999023438</v>
      </c>
      <c r="J48" s="12">
        <v>0.3740234375</v>
      </c>
      <c r="K48" s="12">
        <v>0.54144287109375</v>
      </c>
      <c r="L48" s="11">
        <v>0.437973022460938</v>
      </c>
      <c r="M48" s="11">
        <v>0.35125732421875</v>
      </c>
      <c r="N48" s="12">
        <v>0.175674438476563</v>
      </c>
      <c r="O48" s="12">
        <v>0.271942138671875</v>
      </c>
      <c r="P48" s="12">
        <v>0.244674682617188</v>
      </c>
      <c r="Q48" s="12">
        <v>0.11903679904174801</v>
      </c>
      <c r="R48" s="12">
        <v>0.494293212890625</v>
      </c>
    </row>
    <row r="49" spans="1:18" x14ac:dyDescent="0.25">
      <c r="A49">
        <f t="shared" si="0"/>
        <v>258</v>
      </c>
      <c r="B49" s="12">
        <v>0.481948852539063</v>
      </c>
      <c r="C49" s="12">
        <v>0.66569519042968806</v>
      </c>
      <c r="D49" s="12">
        <v>0.436935424804688</v>
      </c>
      <c r="E49" s="12">
        <v>0.381973266601563</v>
      </c>
      <c r="F49" s="12">
        <v>0.481521606445313</v>
      </c>
      <c r="G49" s="12">
        <v>0.426055908203125</v>
      </c>
      <c r="H49" s="12">
        <v>0.373275756835938</v>
      </c>
      <c r="I49" s="12">
        <v>0.402084350585938</v>
      </c>
      <c r="J49" s="12">
        <v>0.38751220703125</v>
      </c>
      <c r="K49" s="12">
        <v>0.56703186035156306</v>
      </c>
      <c r="L49" s="11">
        <v>0.465667724609375</v>
      </c>
      <c r="M49" s="11">
        <v>0.365890502929688</v>
      </c>
      <c r="N49" s="12">
        <v>0.20379638671875</v>
      </c>
      <c r="O49" s="12">
        <v>0.277557373046875</v>
      </c>
      <c r="P49" s="12">
        <v>0.251144409179688</v>
      </c>
      <c r="Q49" s="12">
        <v>0.121806035293579</v>
      </c>
      <c r="R49" s="12">
        <v>0.494216918945313</v>
      </c>
    </row>
    <row r="50" spans="1:18" x14ac:dyDescent="0.25">
      <c r="A50">
        <f t="shared" si="0"/>
        <v>260</v>
      </c>
      <c r="B50" s="12">
        <v>0.4580078125</v>
      </c>
      <c r="C50" s="12">
        <v>0.614837646484375</v>
      </c>
      <c r="D50" s="12">
        <v>0.418716430664063</v>
      </c>
      <c r="E50" s="12">
        <v>0.373077392578125</v>
      </c>
      <c r="F50" s="12">
        <v>0.45208740234375</v>
      </c>
      <c r="G50" s="12">
        <v>0.40313720703125</v>
      </c>
      <c r="H50" s="12">
        <v>0.3572998046875</v>
      </c>
      <c r="I50" s="12">
        <v>0.393203735351563</v>
      </c>
      <c r="J50" s="12">
        <v>0.383087158203125</v>
      </c>
      <c r="K50" s="12">
        <v>0.54170227050781306</v>
      </c>
      <c r="L50" s="11">
        <v>0.458221435546875</v>
      </c>
      <c r="M50" s="11">
        <v>0.35693359375</v>
      </c>
      <c r="N50" s="12">
        <v>0.173141479492188</v>
      </c>
      <c r="O50" s="12">
        <v>0.267959594726563</v>
      </c>
      <c r="P50" s="12">
        <v>0.245315551757813</v>
      </c>
      <c r="Q50" s="12">
        <v>0.124586567001343</v>
      </c>
      <c r="R50" s="12">
        <v>0.47857666015625</v>
      </c>
    </row>
    <row r="51" spans="1:18" x14ac:dyDescent="0.25">
      <c r="A51">
        <f t="shared" si="0"/>
        <v>262</v>
      </c>
      <c r="B51" s="12">
        <v>0.464309692382813</v>
      </c>
      <c r="C51" s="12">
        <v>0.60960388183593806</v>
      </c>
      <c r="D51" s="12">
        <v>0.424636840820313</v>
      </c>
      <c r="E51" s="12">
        <v>0.38568115234375</v>
      </c>
      <c r="F51" s="12">
        <v>0.447265625</v>
      </c>
      <c r="G51" s="12">
        <v>0.404022216796875</v>
      </c>
      <c r="H51" s="12">
        <v>0.357559204101563</v>
      </c>
      <c r="I51" s="12">
        <v>0.406234741210938</v>
      </c>
      <c r="J51" s="12">
        <v>0.401535034179688</v>
      </c>
      <c r="K51" s="12">
        <v>0.55171203613281306</v>
      </c>
      <c r="L51" s="11">
        <v>0.471267700195313</v>
      </c>
      <c r="M51" s="11">
        <v>0.36798095703125</v>
      </c>
      <c r="N51" s="12">
        <v>0.19482421875</v>
      </c>
      <c r="O51" s="12">
        <v>0.26971435546875</v>
      </c>
      <c r="P51" s="12">
        <v>0.248764038085938</v>
      </c>
      <c r="Q51" s="12">
        <v>0.123989427108765</v>
      </c>
      <c r="R51" s="12">
        <v>0.473739624023438</v>
      </c>
    </row>
    <row r="52" spans="1:18" x14ac:dyDescent="0.25">
      <c r="A52">
        <f t="shared" si="0"/>
        <v>264</v>
      </c>
      <c r="B52" s="12">
        <v>0.444351196289063</v>
      </c>
      <c r="C52" s="12">
        <v>0.56207275390625</v>
      </c>
      <c r="D52" s="12">
        <v>0.406234741210938</v>
      </c>
      <c r="E52" s="12">
        <v>0.37359619140625</v>
      </c>
      <c r="F52" s="12">
        <v>0.418167114257813</v>
      </c>
      <c r="G52" s="12">
        <v>0.3780517578125</v>
      </c>
      <c r="H52" s="12">
        <v>0.335159301757813</v>
      </c>
      <c r="I52" s="12">
        <v>0.393692016601563</v>
      </c>
      <c r="J52" s="12">
        <v>0.394607543945313</v>
      </c>
      <c r="K52" s="12">
        <v>0.51556396484375</v>
      </c>
      <c r="L52" s="11">
        <v>0.446258544921875</v>
      </c>
      <c r="M52" s="11">
        <v>0.354034423828125</v>
      </c>
      <c r="N52" s="12">
        <v>0.166549682617188</v>
      </c>
      <c r="O52" s="12">
        <v>0.252349853515625</v>
      </c>
      <c r="P52" s="12">
        <v>0.235031127929688</v>
      </c>
      <c r="Q52" s="12">
        <v>0.11986896368408199</v>
      </c>
      <c r="R52" s="12">
        <v>0.463775634765625</v>
      </c>
    </row>
    <row r="53" spans="1:18" x14ac:dyDescent="0.25">
      <c r="A53">
        <f t="shared" si="0"/>
        <v>266</v>
      </c>
      <c r="B53" s="12">
        <v>0.447494506835938</v>
      </c>
      <c r="C53" s="12">
        <v>0.5511474609375</v>
      </c>
      <c r="D53" s="12">
        <v>0.409927368164063</v>
      </c>
      <c r="E53" s="12">
        <v>0.37554931640625</v>
      </c>
      <c r="F53" s="12">
        <v>0.412551879882813</v>
      </c>
      <c r="G53" s="12">
        <v>0.363922119140625</v>
      </c>
      <c r="H53" s="12">
        <v>0.328536987304688</v>
      </c>
      <c r="I53" s="12">
        <v>0.403961181640625</v>
      </c>
      <c r="J53" s="12">
        <v>0.40191650390625</v>
      </c>
      <c r="K53" s="12">
        <v>0.509979248046875</v>
      </c>
      <c r="L53" s="11">
        <v>0.442092895507813</v>
      </c>
      <c r="M53" s="11">
        <v>0.355026245117188</v>
      </c>
      <c r="N53" s="12">
        <v>0.180145263671875</v>
      </c>
      <c r="O53" s="12">
        <v>0.244705200195313</v>
      </c>
      <c r="P53" s="12">
        <v>0.229507446289063</v>
      </c>
      <c r="Q53" s="12">
        <v>0.11145834077453599</v>
      </c>
      <c r="R53" s="12">
        <v>0.449630737304688</v>
      </c>
    </row>
    <row r="54" spans="1:18" x14ac:dyDescent="0.25">
      <c r="A54">
        <f t="shared" si="0"/>
        <v>268</v>
      </c>
      <c r="B54" s="12">
        <v>0.42071533203125</v>
      </c>
      <c r="C54" s="12">
        <v>0.503082275390625</v>
      </c>
      <c r="D54" s="12">
        <v>0.386154174804688</v>
      </c>
      <c r="E54" s="12">
        <v>0.352737426757813</v>
      </c>
      <c r="F54" s="12">
        <v>0.381134033203125</v>
      </c>
      <c r="G54" s="12">
        <v>0.328567504882813</v>
      </c>
      <c r="H54" s="12">
        <v>0.3046875</v>
      </c>
      <c r="I54" s="12">
        <v>0.388214111328125</v>
      </c>
      <c r="J54" s="12">
        <v>0.379608154296875</v>
      </c>
      <c r="K54" s="12">
        <v>0.466400146484375</v>
      </c>
      <c r="L54" s="11">
        <v>0.411163330078125</v>
      </c>
      <c r="M54" s="11">
        <v>0.331207275390625</v>
      </c>
      <c r="N54" s="12">
        <v>0.153717041015625</v>
      </c>
      <c r="O54" s="12">
        <v>0.223846435546875</v>
      </c>
      <c r="P54" s="12">
        <v>0.2125244140625</v>
      </c>
      <c r="Q54" s="12">
        <v>0.102622652023315</v>
      </c>
      <c r="R54" s="12">
        <v>0.430511474609375</v>
      </c>
    </row>
    <row r="55" spans="1:18" x14ac:dyDescent="0.25">
      <c r="A55">
        <f t="shared" si="0"/>
        <v>270</v>
      </c>
      <c r="B55" s="12">
        <v>0.414031982421875</v>
      </c>
      <c r="C55" s="12">
        <v>0.487579345703125</v>
      </c>
      <c r="D55" s="12">
        <v>0.37701416015625</v>
      </c>
      <c r="E55" s="12">
        <v>0.345733642578125</v>
      </c>
      <c r="F55" s="12">
        <v>0.365737915039063</v>
      </c>
      <c r="G55" s="12">
        <v>0.314544677734375</v>
      </c>
      <c r="H55" s="12">
        <v>0.29302978515625</v>
      </c>
      <c r="I55" s="12">
        <v>0.389053344726563</v>
      </c>
      <c r="J55" s="12">
        <v>0.377212524414063</v>
      </c>
      <c r="K55" s="12">
        <v>0.452362060546875</v>
      </c>
      <c r="L55" s="11">
        <v>0.4041748046875</v>
      </c>
      <c r="M55" s="11">
        <v>0.323074340820313</v>
      </c>
      <c r="N55" s="12">
        <v>0.17535400390625</v>
      </c>
      <c r="O55" s="12">
        <v>0.2130126953125</v>
      </c>
      <c r="P55" s="12">
        <v>0.206161499023438</v>
      </c>
      <c r="Q55" s="15">
        <v>9.5339659103393606E-2</v>
      </c>
      <c r="R55" s="12">
        <v>0.407562255859375</v>
      </c>
    </row>
    <row r="56" spans="1:18" x14ac:dyDescent="0.25">
      <c r="A56">
        <f t="shared" si="0"/>
        <v>272</v>
      </c>
      <c r="B56" s="12">
        <v>0.378753662109375</v>
      </c>
      <c r="C56" s="12">
        <v>0.432785034179688</v>
      </c>
      <c r="D56" s="12">
        <v>0.340667724609375</v>
      </c>
      <c r="E56" s="12">
        <v>0.317962646484375</v>
      </c>
      <c r="F56" s="12">
        <v>0.32318115234375</v>
      </c>
      <c r="G56" s="12">
        <v>0.2890625</v>
      </c>
      <c r="H56" s="12">
        <v>0.259933471679688</v>
      </c>
      <c r="I56" s="12">
        <v>0.358474731445313</v>
      </c>
      <c r="J56" s="12">
        <v>0.349639892578125</v>
      </c>
      <c r="K56" s="12">
        <v>0.401504516601563</v>
      </c>
      <c r="L56" s="11">
        <v>0.366073608398438</v>
      </c>
      <c r="M56" s="11">
        <v>0.293777465820313</v>
      </c>
      <c r="N56" s="12">
        <v>0.154006958007813</v>
      </c>
      <c r="O56" s="12">
        <v>0.190719604492188</v>
      </c>
      <c r="P56" s="12">
        <v>0.18951416015625</v>
      </c>
      <c r="Q56" s="15">
        <v>9.0885484313964801E-2</v>
      </c>
      <c r="R56" s="12">
        <v>0.387039184570313</v>
      </c>
    </row>
    <row r="57" spans="1:18" x14ac:dyDescent="0.25">
      <c r="A57">
        <f t="shared" si="0"/>
        <v>274</v>
      </c>
      <c r="B57" s="12">
        <v>0.367584228515625</v>
      </c>
      <c r="C57" s="12">
        <v>0.405166625976563</v>
      </c>
      <c r="D57" s="12">
        <v>0.3310546875</v>
      </c>
      <c r="E57" s="12">
        <v>0.311126708984375</v>
      </c>
      <c r="F57" s="12">
        <v>0.3017578125</v>
      </c>
      <c r="G57" s="12">
        <v>0.286483764648438</v>
      </c>
      <c r="H57" s="12">
        <v>0.239028930664063</v>
      </c>
      <c r="I57" s="12">
        <v>0.353607177734375</v>
      </c>
      <c r="J57" s="12">
        <v>0.3460693359375</v>
      </c>
      <c r="K57" s="12">
        <v>0.380783081054688</v>
      </c>
      <c r="L57" s="11">
        <v>0.352752685546875</v>
      </c>
      <c r="M57" s="11">
        <v>0.286590576171875</v>
      </c>
      <c r="N57" s="12">
        <v>0.182937622070313</v>
      </c>
      <c r="O57" s="12">
        <v>0.181427001953125</v>
      </c>
      <c r="P57" s="12">
        <v>0.187286376953125</v>
      </c>
      <c r="Q57" s="15">
        <v>8.7781017425537095E-2</v>
      </c>
      <c r="R57" s="12">
        <v>0.37103271484375</v>
      </c>
    </row>
    <row r="58" spans="1:18" x14ac:dyDescent="0.25">
      <c r="A58">
        <f t="shared" si="0"/>
        <v>276</v>
      </c>
      <c r="B58" s="12">
        <v>0.330307006835938</v>
      </c>
      <c r="C58" s="12">
        <v>0.347366333007813</v>
      </c>
      <c r="D58" s="12">
        <v>0.301101684570313</v>
      </c>
      <c r="E58" s="12">
        <v>0.283172607421875</v>
      </c>
      <c r="F58" s="12">
        <v>0.264205932617188</v>
      </c>
      <c r="G58" s="12">
        <v>0.265884399414063</v>
      </c>
      <c r="H58" s="12">
        <v>0.205581665039063</v>
      </c>
      <c r="I58" s="12">
        <v>0.32525634765625</v>
      </c>
      <c r="J58" s="12">
        <v>0.315521240234375</v>
      </c>
      <c r="K58" s="12">
        <v>0.330490112304688</v>
      </c>
      <c r="L58" s="11">
        <v>0.315704345703125</v>
      </c>
      <c r="M58" s="11">
        <v>0.260772705078125</v>
      </c>
      <c r="N58" s="12">
        <v>0.15826416015625</v>
      </c>
      <c r="O58" s="12">
        <v>0.163818359375</v>
      </c>
      <c r="P58" s="12">
        <v>0.1761474609375</v>
      </c>
      <c r="Q58" s="15">
        <v>8.8192343765258793E-2</v>
      </c>
      <c r="R58" s="12">
        <v>0.355545043945313</v>
      </c>
    </row>
    <row r="59" spans="1:18" x14ac:dyDescent="0.25">
      <c r="A59">
        <f t="shared" si="0"/>
        <v>278</v>
      </c>
      <c r="B59" s="12">
        <v>0.318771362304688</v>
      </c>
      <c r="C59" s="12">
        <v>0.319961547851563</v>
      </c>
      <c r="D59" s="12">
        <v>0.313095092773438</v>
      </c>
      <c r="E59" s="12">
        <v>0.288131713867188</v>
      </c>
      <c r="F59" s="12">
        <v>0.251007080078125</v>
      </c>
      <c r="G59" s="12">
        <v>0.265121459960938</v>
      </c>
      <c r="H59" s="12">
        <v>0.204483032226563</v>
      </c>
      <c r="I59" s="12">
        <v>0.341812133789063</v>
      </c>
      <c r="J59" s="12">
        <v>0.323348999023438</v>
      </c>
      <c r="K59" s="12">
        <v>0.329208374023438</v>
      </c>
      <c r="L59" s="11">
        <v>0.325424194335938</v>
      </c>
      <c r="M59" s="11">
        <v>0.273712158203125</v>
      </c>
      <c r="N59" s="12">
        <v>0.198333740234375</v>
      </c>
      <c r="O59" s="12">
        <v>0.178604125976563</v>
      </c>
      <c r="P59" s="12">
        <v>0.1962890625</v>
      </c>
      <c r="Q59" s="15">
        <v>9.1267151824951195E-2</v>
      </c>
      <c r="R59" s="12">
        <v>0.346893310546875</v>
      </c>
    </row>
    <row r="60" spans="1:18" x14ac:dyDescent="0.25">
      <c r="A60">
        <f t="shared" si="0"/>
        <v>280</v>
      </c>
      <c r="B60" s="12">
        <v>0.28521728515625</v>
      </c>
      <c r="C60" s="12">
        <v>0.275299072265625</v>
      </c>
      <c r="D60" s="12">
        <v>0.287506103515625</v>
      </c>
      <c r="E60" s="12">
        <v>0.258773803710938</v>
      </c>
      <c r="F60" s="12">
        <v>0.222671508789063</v>
      </c>
      <c r="G60" s="12">
        <v>0.246475219726563</v>
      </c>
      <c r="H60" s="12">
        <v>0.176116943359375</v>
      </c>
      <c r="I60" s="12">
        <v>0.316940307617188</v>
      </c>
      <c r="J60" s="12">
        <v>0.290939331054688</v>
      </c>
      <c r="K60" s="12">
        <v>0.295211791992188</v>
      </c>
      <c r="L60" s="11">
        <v>0.303024291992188</v>
      </c>
      <c r="M60" s="11">
        <v>0.256927490234375</v>
      </c>
      <c r="N60" s="12">
        <v>0.169479370117188</v>
      </c>
      <c r="O60" s="12">
        <v>0.172164916992188</v>
      </c>
      <c r="P60" s="12">
        <v>0.19134521484375</v>
      </c>
      <c r="Q60" s="15">
        <v>9.6425806365966801E-2</v>
      </c>
      <c r="R60" s="12">
        <v>0.32989501953125</v>
      </c>
    </row>
    <row r="61" spans="1:18" x14ac:dyDescent="0.25">
      <c r="A61">
        <f t="shared" si="0"/>
        <v>282</v>
      </c>
      <c r="B61" s="12">
        <v>0.287399291992188</v>
      </c>
      <c r="C61" s="12">
        <v>0.269454956054688</v>
      </c>
      <c r="D61" s="12">
        <v>0.289047241210938</v>
      </c>
      <c r="E61" s="12">
        <v>0.266128540039063</v>
      </c>
      <c r="F61" s="12">
        <v>0.22662353515625</v>
      </c>
      <c r="G61" s="12">
        <v>0.265182495117188</v>
      </c>
      <c r="H61" s="12">
        <v>0.17364501953125</v>
      </c>
      <c r="I61" s="12">
        <v>0.319442749023438</v>
      </c>
      <c r="J61" s="12">
        <v>0.292709350585938</v>
      </c>
      <c r="K61" s="12">
        <v>0.29437255859375</v>
      </c>
      <c r="L61" s="11">
        <v>0.313552856445313</v>
      </c>
      <c r="M61" s="11">
        <v>0.267120361328125</v>
      </c>
      <c r="N61" s="12">
        <v>0.22076416015625</v>
      </c>
      <c r="O61" s="12">
        <v>0.182220458984375</v>
      </c>
      <c r="P61" s="12">
        <v>0.205123901367188</v>
      </c>
      <c r="Q61" s="12">
        <v>0.10225135519409199</v>
      </c>
      <c r="R61" s="12">
        <v>0.321746826171875</v>
      </c>
    </row>
    <row r="62" spans="1:18" x14ac:dyDescent="0.25">
      <c r="A62">
        <f t="shared" si="0"/>
        <v>284</v>
      </c>
      <c r="B62" s="12">
        <v>0.253631591796875</v>
      </c>
      <c r="C62" s="12">
        <v>0.2294921875</v>
      </c>
      <c r="D62" s="12">
        <v>0.263320922851563</v>
      </c>
      <c r="E62" s="12">
        <v>0.244186401367188</v>
      </c>
      <c r="F62" s="12">
        <v>0.192733764648438</v>
      </c>
      <c r="G62" s="12">
        <v>0.244247436523438</v>
      </c>
      <c r="H62" s="12">
        <v>0.150466918945313</v>
      </c>
      <c r="I62" s="12">
        <v>0.293228149414063</v>
      </c>
      <c r="J62" s="12">
        <v>0.27239990234375</v>
      </c>
      <c r="K62" s="12">
        <v>0.271224975585938</v>
      </c>
      <c r="L62" s="11">
        <v>0.302566528320313</v>
      </c>
      <c r="M62" s="11">
        <v>0.259017944335938</v>
      </c>
      <c r="N62" s="12">
        <v>0.193466186523438</v>
      </c>
      <c r="O62" s="12">
        <v>0.180648803710938</v>
      </c>
      <c r="P62" s="12">
        <v>0.206619262695313</v>
      </c>
      <c r="Q62" s="12">
        <v>0.111079909973145</v>
      </c>
      <c r="R62" s="12">
        <v>0.309646606445313</v>
      </c>
    </row>
    <row r="63" spans="1:18" x14ac:dyDescent="0.25">
      <c r="A63">
        <f t="shared" si="0"/>
        <v>286</v>
      </c>
      <c r="B63" s="12">
        <v>0.254745483398438</v>
      </c>
      <c r="C63" s="12">
        <v>0.222213745117188</v>
      </c>
      <c r="D63" s="12">
        <v>0.27032470703125</v>
      </c>
      <c r="E63" s="12">
        <v>0.256439208984375</v>
      </c>
      <c r="F63" s="12">
        <v>0.189224243164063</v>
      </c>
      <c r="G63" s="12">
        <v>0.263381958007813</v>
      </c>
      <c r="H63" s="12">
        <v>0.151657104492188</v>
      </c>
      <c r="I63" s="12">
        <v>0.2945556640625</v>
      </c>
      <c r="J63" s="12">
        <v>0.281600952148438</v>
      </c>
      <c r="K63" s="12">
        <v>0.279495239257813</v>
      </c>
      <c r="L63" s="11">
        <v>0.322601318359375</v>
      </c>
      <c r="M63" s="11">
        <v>0.278823852539063</v>
      </c>
      <c r="N63" s="12">
        <v>0.254745483398438</v>
      </c>
      <c r="O63" s="12">
        <v>0.193069458007813</v>
      </c>
      <c r="P63" s="12">
        <v>0.22613525390625</v>
      </c>
      <c r="Q63" s="12">
        <v>0.119305115661621</v>
      </c>
      <c r="R63" s="12">
        <v>0.308914184570313</v>
      </c>
    </row>
    <row r="64" spans="1:18" x14ac:dyDescent="0.25">
      <c r="A64">
        <f t="shared" si="0"/>
        <v>288</v>
      </c>
      <c r="B64" s="12">
        <v>0.242263793945313</v>
      </c>
      <c r="C64" s="12">
        <v>0.204376220703125</v>
      </c>
      <c r="D64" s="12">
        <v>0.248275756835938</v>
      </c>
      <c r="E64" s="12">
        <v>0.233139038085938</v>
      </c>
      <c r="F64" s="12">
        <v>0.17529296875</v>
      </c>
      <c r="G64" s="12">
        <v>0.265304565429688</v>
      </c>
      <c r="H64" s="12">
        <v>0.129440307617188</v>
      </c>
      <c r="I64" s="12">
        <v>0.265060424804688</v>
      </c>
      <c r="J64" s="12">
        <v>0.256805419921875</v>
      </c>
      <c r="K64" s="12">
        <v>0.25537109375</v>
      </c>
      <c r="L64" s="11">
        <v>0.306610107421875</v>
      </c>
      <c r="M64" s="11">
        <v>0.265029907226563</v>
      </c>
      <c r="N64" s="12">
        <v>0.229583740234375</v>
      </c>
      <c r="O64" s="12">
        <v>0.17864990234375</v>
      </c>
      <c r="P64" s="12">
        <v>0.213729858398438</v>
      </c>
      <c r="Q64" s="12">
        <v>0.12688932073974599</v>
      </c>
      <c r="R64" s="12">
        <v>0.30169677734375</v>
      </c>
    </row>
    <row r="65" spans="1:18" x14ac:dyDescent="0.25">
      <c r="A65">
        <f t="shared" si="0"/>
        <v>290</v>
      </c>
      <c r="B65" s="12">
        <v>0.251846313476563</v>
      </c>
      <c r="C65" s="12">
        <v>0.206344604492188</v>
      </c>
      <c r="D65" s="12">
        <v>0.262527465820313</v>
      </c>
      <c r="E65" s="12">
        <v>0.241241455078125</v>
      </c>
      <c r="F65" s="12">
        <v>0.17535400390625</v>
      </c>
      <c r="G65" s="12">
        <v>0.295211791992188</v>
      </c>
      <c r="H65" s="12">
        <v>0.131622314453125</v>
      </c>
      <c r="I65" s="12">
        <v>0.272537231445313</v>
      </c>
      <c r="J65" s="12">
        <v>0.263778686523438</v>
      </c>
      <c r="K65" s="12">
        <v>0.271591186523438</v>
      </c>
      <c r="L65" s="11">
        <v>0.332351684570313</v>
      </c>
      <c r="M65" s="11">
        <v>0.28863525390625</v>
      </c>
      <c r="N65" s="12">
        <v>0.290328979492188</v>
      </c>
      <c r="O65" s="12">
        <v>0.193206787109375</v>
      </c>
      <c r="P65" s="12">
        <v>0.228347778320313</v>
      </c>
      <c r="Q65" s="12">
        <v>0.13262582702636699</v>
      </c>
      <c r="R65" s="12">
        <v>0.302963256835938</v>
      </c>
    </row>
    <row r="66" spans="1:18" x14ac:dyDescent="0.25">
      <c r="A66">
        <f t="shared" si="0"/>
        <v>292</v>
      </c>
      <c r="B66" s="12">
        <v>0.248687744140625</v>
      </c>
      <c r="C66" s="12">
        <v>0.200790405273438</v>
      </c>
      <c r="D66" s="12">
        <v>0.263259887695313</v>
      </c>
      <c r="E66" s="12">
        <v>0.2353515625</v>
      </c>
      <c r="F66" s="12">
        <v>0.168899536132813</v>
      </c>
      <c r="G66" s="12">
        <v>0.310043334960938</v>
      </c>
      <c r="H66" s="12">
        <v>0.128707885742188</v>
      </c>
      <c r="I66" s="12">
        <v>0.264785766601563</v>
      </c>
      <c r="J66" s="12">
        <v>0.25567626953125</v>
      </c>
      <c r="K66" s="12">
        <v>0.274002075195313</v>
      </c>
      <c r="L66" s="11">
        <v>0.335067749023438</v>
      </c>
      <c r="M66" s="11">
        <v>0.295211791992188</v>
      </c>
      <c r="N66" s="12">
        <v>0.261672973632813</v>
      </c>
      <c r="O66" s="12">
        <v>0.197952270507813</v>
      </c>
      <c r="P66" s="12">
        <v>0.227310180664063</v>
      </c>
      <c r="Q66" s="12">
        <v>0.138277782531738</v>
      </c>
      <c r="R66" s="12">
        <v>0.305801391601563</v>
      </c>
    </row>
    <row r="67" spans="1:18" x14ac:dyDescent="0.25">
      <c r="A67">
        <f t="shared" si="0"/>
        <v>294</v>
      </c>
      <c r="B67" s="12">
        <v>0.2647705078125</v>
      </c>
      <c r="C67" s="12">
        <v>0.213058471679688</v>
      </c>
      <c r="D67" s="12">
        <v>0.28448486328125</v>
      </c>
      <c r="E67" s="12">
        <v>0.249893188476563</v>
      </c>
      <c r="F67" s="12">
        <v>0.177978515625</v>
      </c>
      <c r="G67" s="12">
        <v>0.349029541015625</v>
      </c>
      <c r="H67" s="12">
        <v>0.136001586914063</v>
      </c>
      <c r="I67" s="12">
        <v>0.277740478515625</v>
      </c>
      <c r="J67" s="12">
        <v>0.26910400390625</v>
      </c>
      <c r="K67" s="12">
        <v>0.299224853515625</v>
      </c>
      <c r="L67" s="11">
        <v>0.366683959960938</v>
      </c>
      <c r="M67" s="11">
        <v>0.326171875</v>
      </c>
      <c r="N67" s="12">
        <v>0.311798095703125</v>
      </c>
      <c r="O67" s="12">
        <v>0.2174072265625</v>
      </c>
      <c r="P67" s="12">
        <v>0.2427978515625</v>
      </c>
      <c r="Q67" s="12">
        <v>0.14349826483154299</v>
      </c>
      <c r="R67" s="12">
        <v>0.317855834960938</v>
      </c>
    </row>
    <row r="68" spans="1:18" x14ac:dyDescent="0.25">
      <c r="A68">
        <f t="shared" si="0"/>
        <v>296</v>
      </c>
      <c r="B68" s="12">
        <v>0.270233154296875</v>
      </c>
      <c r="C68" s="12">
        <v>0.219757080078125</v>
      </c>
      <c r="D68" s="12">
        <v>0.295135498046875</v>
      </c>
      <c r="E68" s="12">
        <v>0.253448486328125</v>
      </c>
      <c r="F68" s="12">
        <v>0.198211669921875</v>
      </c>
      <c r="G68" s="12">
        <v>0.368194580078125</v>
      </c>
      <c r="H68" s="12">
        <v>0.152908325195313</v>
      </c>
      <c r="I68" s="12">
        <v>0.279052734375</v>
      </c>
      <c r="J68" s="12">
        <v>0.271011352539063</v>
      </c>
      <c r="K68" s="12">
        <v>0.311965942382813</v>
      </c>
      <c r="L68" s="11">
        <v>0.37945556640625</v>
      </c>
      <c r="M68" s="11">
        <v>0.340179443359375</v>
      </c>
      <c r="N68" s="12">
        <v>0.281707763671875</v>
      </c>
      <c r="O68" s="12">
        <v>0.224075317382813</v>
      </c>
      <c r="P68" s="12">
        <v>0.24822998046875</v>
      </c>
      <c r="Q68" s="12">
        <v>0.15056789913940399</v>
      </c>
      <c r="R68" s="12">
        <v>0.329498291015625</v>
      </c>
    </row>
    <row r="69" spans="1:18" x14ac:dyDescent="0.25">
      <c r="A69">
        <f t="shared" si="0"/>
        <v>298</v>
      </c>
      <c r="B69" s="12">
        <v>0.292007446289063</v>
      </c>
      <c r="C69" s="12">
        <v>0.24334716796875</v>
      </c>
      <c r="D69" s="12">
        <v>0.326217651367188</v>
      </c>
      <c r="E69" s="12">
        <v>0.272003173828125</v>
      </c>
      <c r="F69" s="12">
        <v>0.221221923828125</v>
      </c>
      <c r="G69" s="12">
        <v>0.409988403320313</v>
      </c>
      <c r="H69" s="12">
        <v>0.168289184570313</v>
      </c>
      <c r="I69" s="12">
        <v>0.30169677734375</v>
      </c>
      <c r="J69" s="12">
        <v>0.2901611328125</v>
      </c>
      <c r="K69" s="12">
        <v>0.348480224609375</v>
      </c>
      <c r="L69" s="11">
        <v>0.420547485351563</v>
      </c>
      <c r="M69" s="11">
        <v>0.375213623046875</v>
      </c>
      <c r="N69" s="12">
        <v>0.327301025390625</v>
      </c>
      <c r="O69" s="12">
        <v>0.242691040039063</v>
      </c>
      <c r="P69" s="12">
        <v>0.269973754882813</v>
      </c>
      <c r="Q69" s="12">
        <v>0.159410061309814</v>
      </c>
      <c r="R69" s="12">
        <v>0.3477783203125</v>
      </c>
    </row>
    <row r="70" spans="1:18" x14ac:dyDescent="0.25">
      <c r="A70">
        <f t="shared" si="0"/>
        <v>300</v>
      </c>
      <c r="B70" s="12">
        <v>0.3023681640625</v>
      </c>
      <c r="C70" s="12">
        <v>0.274993896484375</v>
      </c>
      <c r="D70" s="12">
        <v>0.344863891601563</v>
      </c>
      <c r="E70" s="12">
        <v>0.2781982421875</v>
      </c>
      <c r="F70" s="12">
        <v>0.238723754882813</v>
      </c>
      <c r="G70" s="12">
        <v>0.431838989257813</v>
      </c>
      <c r="H70" s="12">
        <v>0.179855346679688</v>
      </c>
      <c r="I70" s="12">
        <v>0.313217163085938</v>
      </c>
      <c r="J70" s="12">
        <v>0.296554565429688</v>
      </c>
      <c r="K70" s="12">
        <v>0.369155883789063</v>
      </c>
      <c r="L70" s="11">
        <v>0.442245483398438</v>
      </c>
      <c r="M70" s="11">
        <v>0.387054443359375</v>
      </c>
      <c r="N70" s="12">
        <v>0.300643920898438</v>
      </c>
      <c r="O70" s="12">
        <v>0.251739501953125</v>
      </c>
      <c r="P70" s="12">
        <v>0.280990600585938</v>
      </c>
      <c r="Q70" s="12">
        <v>0.16989706645202601</v>
      </c>
      <c r="R70" s="12">
        <v>0.365280151367188</v>
      </c>
    </row>
    <row r="71" spans="1:18" x14ac:dyDescent="0.25">
      <c r="A71">
        <f t="shared" si="0"/>
        <v>302</v>
      </c>
      <c r="B71" s="12">
        <v>0.32086181640625</v>
      </c>
      <c r="C71" s="12">
        <v>0.29815673828125</v>
      </c>
      <c r="D71" s="12">
        <v>0.379409790039063</v>
      </c>
      <c r="E71" s="12">
        <v>0.298171997070313</v>
      </c>
      <c r="F71" s="12">
        <v>0.265655517578125</v>
      </c>
      <c r="G71" s="12">
        <v>0.48272705078125</v>
      </c>
      <c r="H71" s="12">
        <v>0.201065063476563</v>
      </c>
      <c r="I71" s="12">
        <v>0.3428955078125</v>
      </c>
      <c r="J71" s="12">
        <v>0.315658569335938</v>
      </c>
      <c r="K71" s="12">
        <v>0.41241455078125</v>
      </c>
      <c r="L71" s="11">
        <v>0.491897583007813</v>
      </c>
      <c r="M71" s="11">
        <v>0.418167114257813</v>
      </c>
      <c r="N71" s="12">
        <v>0.34576416015625</v>
      </c>
      <c r="O71" s="12">
        <v>0.275802612304688</v>
      </c>
      <c r="P71" s="12">
        <v>0.306564331054688</v>
      </c>
      <c r="Q71" s="12">
        <v>0.17863195481872601</v>
      </c>
      <c r="R71" s="12">
        <v>0.392745971679688</v>
      </c>
    </row>
    <row r="72" spans="1:18" x14ac:dyDescent="0.25">
      <c r="A72">
        <f t="shared" si="0"/>
        <v>304</v>
      </c>
      <c r="B72" s="12">
        <v>0.333221435546875</v>
      </c>
      <c r="C72" s="12">
        <v>0.327789306640625</v>
      </c>
      <c r="D72" s="12">
        <v>0.396316528320313</v>
      </c>
      <c r="E72" s="12">
        <v>0.306427001953125</v>
      </c>
      <c r="F72" s="12">
        <v>0.28204345703125</v>
      </c>
      <c r="G72" s="12">
        <v>0.507080078125</v>
      </c>
      <c r="H72" s="12">
        <v>0.209014892578125</v>
      </c>
      <c r="I72" s="12">
        <v>0.353836059570313</v>
      </c>
      <c r="J72" s="12">
        <v>0.317459106445313</v>
      </c>
      <c r="K72" s="12">
        <v>0.435867309570313</v>
      </c>
      <c r="L72" s="11">
        <v>0.511566162109375</v>
      </c>
      <c r="M72" s="11">
        <v>0.428756713867188</v>
      </c>
      <c r="N72" s="12">
        <v>0.323410034179688</v>
      </c>
      <c r="O72" s="12">
        <v>0.292312622070313</v>
      </c>
      <c r="P72" s="12">
        <v>0.318328857421875</v>
      </c>
      <c r="Q72" s="12">
        <v>0.18709535591125501</v>
      </c>
      <c r="R72" s="12">
        <v>0.417251586914063</v>
      </c>
    </row>
    <row r="73" spans="1:18" x14ac:dyDescent="0.25">
      <c r="A73">
        <f t="shared" si="0"/>
        <v>306</v>
      </c>
      <c r="B73" s="12">
        <v>0.361129760742188</v>
      </c>
      <c r="C73" s="12">
        <v>0.356094360351563</v>
      </c>
      <c r="D73" s="12">
        <v>0.441436767578125</v>
      </c>
      <c r="E73" s="12">
        <v>0.327377319335938</v>
      </c>
      <c r="F73" s="12">
        <v>0.314590454101563</v>
      </c>
      <c r="G73" s="12">
        <v>0.565460205078125</v>
      </c>
      <c r="H73" s="12">
        <v>0.231781005859375</v>
      </c>
      <c r="I73" s="12">
        <v>0.391326904296875</v>
      </c>
      <c r="J73" s="12">
        <v>0.344924926757813</v>
      </c>
      <c r="K73" s="12">
        <v>0.484466552734375</v>
      </c>
      <c r="L73" s="11">
        <v>0.56202697753906306</v>
      </c>
      <c r="M73" s="11">
        <v>0.468002319335938</v>
      </c>
      <c r="N73" s="12">
        <v>0.366622924804688</v>
      </c>
      <c r="O73" s="12">
        <v>0.326019287109375</v>
      </c>
      <c r="P73" s="12">
        <v>0.344451904296875</v>
      </c>
      <c r="Q73" s="12">
        <v>0.19493493077087401</v>
      </c>
      <c r="R73" s="12">
        <v>0.453948974609375</v>
      </c>
    </row>
    <row r="74" spans="1:18" x14ac:dyDescent="0.25">
      <c r="A74">
        <f t="shared" si="0"/>
        <v>308</v>
      </c>
      <c r="B74" s="12">
        <v>0.375762939453125</v>
      </c>
      <c r="C74" s="12">
        <v>0.384658813476563</v>
      </c>
      <c r="D74" s="12">
        <v>0.471328735351563</v>
      </c>
      <c r="E74" s="12">
        <v>0.3424072265625</v>
      </c>
      <c r="F74" s="12">
        <v>0.336868286132813</v>
      </c>
      <c r="G74" s="12">
        <v>0.585906982421875</v>
      </c>
      <c r="H74" s="12">
        <v>0.2481689453125</v>
      </c>
      <c r="I74" s="12">
        <v>0.40972900390625</v>
      </c>
      <c r="J74" s="12">
        <v>0.35638427734375</v>
      </c>
      <c r="K74" s="12">
        <v>0.51133728027343806</v>
      </c>
      <c r="L74" s="11">
        <v>0.57707214355468806</v>
      </c>
      <c r="M74" s="11">
        <v>0.48907470703125</v>
      </c>
      <c r="N74" s="12">
        <v>0.340591430664063</v>
      </c>
      <c r="O74" s="12">
        <v>0.347732543945313</v>
      </c>
      <c r="P74" s="12">
        <v>0.35589599609375</v>
      </c>
      <c r="Q74" s="12">
        <v>0.204891115539551</v>
      </c>
      <c r="R74" s="12">
        <v>0.48828125</v>
      </c>
    </row>
    <row r="75" spans="1:18" x14ac:dyDescent="0.25">
      <c r="A75">
        <f t="shared" si="0"/>
        <v>310</v>
      </c>
      <c r="B75" s="12">
        <v>0.408096313476563</v>
      </c>
      <c r="C75" s="12">
        <v>0.432205200195313</v>
      </c>
      <c r="D75" s="12">
        <v>0.531036376953125</v>
      </c>
      <c r="E75" s="12">
        <v>0.381317138671875</v>
      </c>
      <c r="F75" s="12">
        <v>0.364349365234375</v>
      </c>
      <c r="G75" s="12">
        <v>0.62712097167968806</v>
      </c>
      <c r="H75" s="12">
        <v>0.283432006835938</v>
      </c>
      <c r="I75" s="12">
        <v>0.467025756835938</v>
      </c>
      <c r="J75" s="12">
        <v>0.397247314453125</v>
      </c>
      <c r="K75" s="12">
        <v>0.5780029296875</v>
      </c>
      <c r="L75" s="11">
        <v>0.6484375</v>
      </c>
      <c r="M75" s="11">
        <v>0.543212890625</v>
      </c>
      <c r="N75" s="12">
        <v>0.37884521484375</v>
      </c>
      <c r="O75" s="12">
        <v>0.387496948242188</v>
      </c>
      <c r="P75" s="12">
        <v>0.385986328125</v>
      </c>
      <c r="Q75" s="12">
        <v>0.21622435510253901</v>
      </c>
      <c r="R75" s="12">
        <v>0.53300476074218806</v>
      </c>
    </row>
    <row r="76" spans="1:18" x14ac:dyDescent="0.25">
      <c r="A76">
        <f t="shared" si="0"/>
        <v>312</v>
      </c>
      <c r="B76" s="12">
        <v>0.422119140625</v>
      </c>
      <c r="C76" s="12">
        <v>0.46124267578125</v>
      </c>
      <c r="D76" s="12">
        <v>0.5615234375</v>
      </c>
      <c r="E76" s="12">
        <v>0.394195556640625</v>
      </c>
      <c r="F76" s="12">
        <v>0.390640258789063</v>
      </c>
      <c r="G76" s="12">
        <v>0.6158447265625</v>
      </c>
      <c r="H76" s="12">
        <v>0.29803466796875</v>
      </c>
      <c r="I76" s="12">
        <v>0.498458862304688</v>
      </c>
      <c r="J76" s="12">
        <v>0.412246704101563</v>
      </c>
      <c r="K76" s="12">
        <v>0.61564636230468806</v>
      </c>
      <c r="L76" s="11">
        <v>0.684234619140625</v>
      </c>
      <c r="M76" s="11">
        <v>0.56298828125</v>
      </c>
      <c r="N76" s="12">
        <v>0.346389770507813</v>
      </c>
      <c r="O76" s="12">
        <v>0.410476684570313</v>
      </c>
      <c r="P76" s="12">
        <v>0.40155029296875</v>
      </c>
      <c r="Q76" s="12">
        <v>0.231971013336182</v>
      </c>
      <c r="R76" s="12">
        <v>0.55464172363281306</v>
      </c>
    </row>
    <row r="77" spans="1:18" x14ac:dyDescent="0.25">
      <c r="A77">
        <f t="shared" si="0"/>
        <v>314</v>
      </c>
      <c r="B77" s="12">
        <v>0.463653564453125</v>
      </c>
      <c r="C77" s="12">
        <v>0.52256774902343806</v>
      </c>
      <c r="D77" s="12">
        <v>0.62554931640625</v>
      </c>
      <c r="E77" s="12">
        <v>0.4222412109375</v>
      </c>
      <c r="F77" s="12">
        <v>0.445648193359375</v>
      </c>
      <c r="G77" s="12">
        <v>0.647186279296875</v>
      </c>
      <c r="H77" s="12">
        <v>0.326766967773438</v>
      </c>
      <c r="I77" s="12">
        <v>0.55699157714843806</v>
      </c>
      <c r="J77" s="12">
        <v>0.44342041015625</v>
      </c>
      <c r="K77" s="12">
        <v>0.699676513671875</v>
      </c>
      <c r="L77" s="11">
        <v>0.78797912597656306</v>
      </c>
      <c r="M77" s="11">
        <v>0.60992431640625</v>
      </c>
      <c r="N77" s="12">
        <v>0.38189697265625</v>
      </c>
      <c r="O77" s="12">
        <v>0.459884643554688</v>
      </c>
      <c r="P77" s="12">
        <v>0.442581176757813</v>
      </c>
      <c r="Q77" s="12">
        <v>0.25028418411254899</v>
      </c>
      <c r="R77" s="12">
        <v>0.57377624511718806</v>
      </c>
    </row>
    <row r="78" spans="1:18" x14ac:dyDescent="0.25">
      <c r="A78">
        <f t="shared" si="0"/>
        <v>316</v>
      </c>
      <c r="B78" s="12">
        <v>0.4725341796875</v>
      </c>
      <c r="C78" s="12">
        <v>0.55006408691406306</v>
      </c>
      <c r="D78" s="12">
        <v>0.63041687011718806</v>
      </c>
      <c r="E78" s="12">
        <v>0.424148559570313</v>
      </c>
      <c r="F78" s="12">
        <v>0.469345092773438</v>
      </c>
      <c r="G78" s="12">
        <v>0.62956237792968806</v>
      </c>
      <c r="H78" s="12">
        <v>0.347442626953125</v>
      </c>
      <c r="I78" s="12">
        <v>0.57106018066406306</v>
      </c>
      <c r="J78" s="12">
        <v>0.446090698242188</v>
      </c>
      <c r="K78" s="12">
        <v>0.72401428222656306</v>
      </c>
      <c r="L78" s="11">
        <v>0.82835388183593806</v>
      </c>
      <c r="M78" s="11">
        <v>0.60459899902343806</v>
      </c>
      <c r="N78" s="12">
        <v>0.343338012695313</v>
      </c>
      <c r="O78" s="12">
        <v>0.486419677734375</v>
      </c>
      <c r="P78" s="12">
        <v>0.463211059570313</v>
      </c>
      <c r="Q78" s="12">
        <v>0.272279145080566</v>
      </c>
      <c r="R78" s="12">
        <v>0.57078552246093806</v>
      </c>
    </row>
    <row r="79" spans="1:18" x14ac:dyDescent="0.25">
      <c r="A79">
        <f t="shared" si="0"/>
        <v>318</v>
      </c>
      <c r="B79" s="12">
        <v>0.50396728515625</v>
      </c>
      <c r="C79" s="12">
        <v>0.61299133300781306</v>
      </c>
      <c r="D79" s="12">
        <v>0.66889953613281306</v>
      </c>
      <c r="E79" s="12">
        <v>0.447128295898438</v>
      </c>
      <c r="F79" s="12">
        <v>0.5125732421875</v>
      </c>
      <c r="G79" s="12">
        <v>0.66819763183593806</v>
      </c>
      <c r="H79" s="12">
        <v>0.383438110351563</v>
      </c>
      <c r="I79" s="12">
        <v>0.611907958984375</v>
      </c>
      <c r="J79" s="12">
        <v>0.471939086914063</v>
      </c>
      <c r="K79" s="12">
        <v>0.804351806640625</v>
      </c>
      <c r="L79" s="11">
        <v>0.94960021972656306</v>
      </c>
      <c r="M79" s="11">
        <v>0.636749267578125</v>
      </c>
      <c r="N79" s="12">
        <v>0.38287353515625</v>
      </c>
      <c r="O79" s="12">
        <v>0.547149658203125</v>
      </c>
      <c r="P79" s="12">
        <v>0.513824462890625</v>
      </c>
      <c r="Q79" s="12">
        <v>0.29034910025024402</v>
      </c>
      <c r="R79" s="12">
        <v>0.58415222167968806</v>
      </c>
    </row>
    <row r="80" spans="1:18" x14ac:dyDescent="0.25">
      <c r="A80">
        <f t="shared" si="0"/>
        <v>320</v>
      </c>
      <c r="B80" s="12">
        <v>0.499664306640625</v>
      </c>
      <c r="C80" s="12">
        <v>0.63328552246093806</v>
      </c>
      <c r="D80" s="12">
        <v>0.65364074707031306</v>
      </c>
      <c r="E80" s="12">
        <v>0.444915771484375</v>
      </c>
      <c r="F80" s="12">
        <v>0.51618957519531306</v>
      </c>
      <c r="G80" s="12">
        <v>0.658416748046875</v>
      </c>
      <c r="H80" s="12">
        <v>0.3929443359375</v>
      </c>
      <c r="I80" s="12">
        <v>0.5989990234375</v>
      </c>
      <c r="J80" s="12">
        <v>0.4686279296875</v>
      </c>
      <c r="K80" s="12">
        <v>0.7906494140625</v>
      </c>
      <c r="L80" s="11">
        <v>0.93690490722656306</v>
      </c>
      <c r="M80" s="11">
        <v>0.618865966796875</v>
      </c>
      <c r="N80" s="12">
        <v>0.342926025390625</v>
      </c>
      <c r="O80" s="12">
        <v>0.56805419921875</v>
      </c>
      <c r="P80" s="12">
        <v>0.52897644042968806</v>
      </c>
      <c r="Q80" s="12">
        <v>0.30810185787963901</v>
      </c>
      <c r="R80" s="12">
        <v>0.5869140625</v>
      </c>
    </row>
    <row r="81" spans="1:18" x14ac:dyDescent="0.25">
      <c r="A81">
        <f t="shared" ref="A81:A144" si="1">A80+2</f>
        <v>322</v>
      </c>
      <c r="B81" s="12">
        <v>0.52549743652343806</v>
      </c>
      <c r="C81" s="12">
        <v>0.7027587890625</v>
      </c>
      <c r="D81" s="12">
        <v>0.69557189941406306</v>
      </c>
      <c r="E81" s="12">
        <v>0.473464965820313</v>
      </c>
      <c r="F81" s="12">
        <v>0.551177978515625</v>
      </c>
      <c r="G81" s="12">
        <v>0.70024108886718806</v>
      </c>
      <c r="H81" s="12">
        <v>0.420242309570313</v>
      </c>
      <c r="I81" s="12">
        <v>0.63322448730468806</v>
      </c>
      <c r="J81" s="12">
        <v>0.50202941894531306</v>
      </c>
      <c r="K81" s="12">
        <v>0.86036682128906306</v>
      </c>
      <c r="L81" s="11">
        <v>1.0327301025390601</v>
      </c>
      <c r="M81" s="11">
        <v>0.66200256347656306</v>
      </c>
      <c r="N81" s="12">
        <v>0.38885498046875</v>
      </c>
      <c r="O81" s="12">
        <v>0.6334228515625</v>
      </c>
      <c r="P81" s="12">
        <v>0.58306884765625</v>
      </c>
      <c r="Q81" s="12">
        <v>0.32166888945007299</v>
      </c>
      <c r="R81" s="12">
        <v>0.61383056640625</v>
      </c>
    </row>
    <row r="82" spans="1:18" x14ac:dyDescent="0.25">
      <c r="A82">
        <f t="shared" si="1"/>
        <v>324</v>
      </c>
      <c r="B82" s="12">
        <v>0.51161193847656306</v>
      </c>
      <c r="C82" s="12">
        <v>0.70411682128906306</v>
      </c>
      <c r="D82" s="12">
        <v>0.68165588378906306</v>
      </c>
      <c r="E82" s="12">
        <v>0.469482421875</v>
      </c>
      <c r="F82" s="12">
        <v>0.543212890625</v>
      </c>
      <c r="G82" s="12">
        <v>0.66203308105468806</v>
      </c>
      <c r="H82" s="12">
        <v>0.417282104492188</v>
      </c>
      <c r="I82" s="12">
        <v>0.61802673339843806</v>
      </c>
      <c r="J82" s="12">
        <v>0.50035095214843806</v>
      </c>
      <c r="K82" s="12">
        <v>0.826416015625</v>
      </c>
      <c r="L82" s="11">
        <v>0.96568298339843806</v>
      </c>
      <c r="M82" s="11">
        <v>0.65223693847656306</v>
      </c>
      <c r="N82" s="12">
        <v>0.342697143554688</v>
      </c>
      <c r="O82" s="12">
        <v>0.63812255859375</v>
      </c>
      <c r="P82" s="12">
        <v>0.58549499511718806</v>
      </c>
      <c r="Q82" s="12">
        <v>0.33494567404174802</v>
      </c>
      <c r="R82" s="12">
        <v>0.61192321777343806</v>
      </c>
    </row>
    <row r="83" spans="1:18" x14ac:dyDescent="0.25">
      <c r="A83">
        <f t="shared" si="1"/>
        <v>326</v>
      </c>
      <c r="B83" s="12">
        <v>0.53330993652343806</v>
      </c>
      <c r="C83" s="12">
        <v>0.770904541015625</v>
      </c>
      <c r="D83" s="12">
        <v>0.735015869140625</v>
      </c>
      <c r="E83" s="12">
        <v>0.4967041015625</v>
      </c>
      <c r="F83" s="12">
        <v>0.58168029785156306</v>
      </c>
      <c r="G83" s="12">
        <v>0.66468811035156306</v>
      </c>
      <c r="H83" s="12">
        <v>0.443527221679688</v>
      </c>
      <c r="I83" s="12">
        <v>0.66728210449218806</v>
      </c>
      <c r="J83" s="12">
        <v>0.536529541015625</v>
      </c>
      <c r="K83" s="12">
        <v>0.907958984375</v>
      </c>
      <c r="L83" s="11">
        <v>1.0595550537109399</v>
      </c>
      <c r="M83" s="11">
        <v>0.70674133300781306</v>
      </c>
      <c r="N83" s="12">
        <v>0.374130249023438</v>
      </c>
      <c r="O83" s="12">
        <v>0.704833984375</v>
      </c>
      <c r="P83" s="12">
        <v>0.6387939453125</v>
      </c>
      <c r="Q83" s="12">
        <v>0.34449502423095701</v>
      </c>
      <c r="R83" s="12">
        <v>0.627410888671875</v>
      </c>
    </row>
    <row r="84" spans="1:18" x14ac:dyDescent="0.25">
      <c r="A84">
        <f t="shared" si="1"/>
        <v>328</v>
      </c>
      <c r="B84" s="12">
        <v>0.5096435546875</v>
      </c>
      <c r="C84" s="12">
        <v>0.748321533203125</v>
      </c>
      <c r="D84" s="12">
        <v>0.7059326171875</v>
      </c>
      <c r="E84" s="12">
        <v>0.475357055664063</v>
      </c>
      <c r="F84" s="12">
        <v>0.573760986328125</v>
      </c>
      <c r="G84" s="12">
        <v>0.58805847167968806</v>
      </c>
      <c r="H84" s="12">
        <v>0.440170288085938</v>
      </c>
      <c r="I84" s="12">
        <v>0.652252197265625</v>
      </c>
      <c r="J84" s="12">
        <v>0.51994323730468806</v>
      </c>
      <c r="K84" s="12">
        <v>0.870635986328125</v>
      </c>
      <c r="L84" s="11">
        <v>0.99494934082031306</v>
      </c>
      <c r="M84" s="11">
        <v>0.677154541015625</v>
      </c>
      <c r="N84" s="12">
        <v>0.309890747070313</v>
      </c>
      <c r="O84" s="12">
        <v>0.69427490234375</v>
      </c>
      <c r="P84" s="12">
        <v>0.62748718261718806</v>
      </c>
      <c r="Q84" s="12">
        <v>0.35580197378540002</v>
      </c>
      <c r="R84" s="12">
        <v>0.59974670410156306</v>
      </c>
    </row>
    <row r="85" spans="1:18" x14ac:dyDescent="0.25">
      <c r="A85">
        <f t="shared" si="1"/>
        <v>330</v>
      </c>
      <c r="B85" s="12">
        <v>0.5213623046875</v>
      </c>
      <c r="C85" s="12">
        <v>0.806243896484375</v>
      </c>
      <c r="D85" s="12">
        <v>0.73431396484375</v>
      </c>
      <c r="E85" s="12">
        <v>0.479644775390625</v>
      </c>
      <c r="F85" s="12">
        <v>0.617279052734375</v>
      </c>
      <c r="G85" s="12">
        <v>0.559326171875</v>
      </c>
      <c r="H85" s="12">
        <v>0.474899291992188</v>
      </c>
      <c r="I85" s="12">
        <v>0.69505310058593806</v>
      </c>
      <c r="J85" s="12">
        <v>0.5318603515625</v>
      </c>
      <c r="K85" s="12">
        <v>0.968994140625</v>
      </c>
      <c r="L85" s="11">
        <v>1.1385345458984399</v>
      </c>
      <c r="M85" s="11">
        <v>0.69966125488281306</v>
      </c>
      <c r="N85" s="12">
        <v>0.320236206054688</v>
      </c>
      <c r="O85" s="12">
        <v>0.764739990234375</v>
      </c>
      <c r="P85" s="12">
        <v>0.68243408203125</v>
      </c>
      <c r="Q85" s="12">
        <v>0.36479454386901899</v>
      </c>
      <c r="R85" s="12">
        <v>0.56779479980468806</v>
      </c>
    </row>
    <row r="86" spans="1:18" x14ac:dyDescent="0.25">
      <c r="A86">
        <f t="shared" si="1"/>
        <v>332</v>
      </c>
      <c r="B86" s="12">
        <v>0.4814453125</v>
      </c>
      <c r="C86" s="12">
        <v>0.768890380859375</v>
      </c>
      <c r="D86" s="12">
        <v>0.66490173339843806</v>
      </c>
      <c r="E86" s="12">
        <v>0.432403564453125</v>
      </c>
      <c r="F86" s="12">
        <v>0.596343994140625</v>
      </c>
      <c r="G86" s="12">
        <v>0.486160278320313</v>
      </c>
      <c r="H86" s="12">
        <v>0.471023559570313</v>
      </c>
      <c r="I86" s="12">
        <v>0.644683837890625</v>
      </c>
      <c r="J86" s="12">
        <v>0.481124877929688</v>
      </c>
      <c r="K86" s="12">
        <v>0.90248107910156306</v>
      </c>
      <c r="L86" s="11">
        <v>1.060791015625</v>
      </c>
      <c r="M86" s="11">
        <v>0.622894287109375</v>
      </c>
      <c r="N86" s="12">
        <v>0.250640869140625</v>
      </c>
      <c r="O86" s="12">
        <v>0.73826599121093806</v>
      </c>
      <c r="P86" s="12">
        <v>0.65863037109375</v>
      </c>
      <c r="Q86" s="12">
        <v>0.376502052749634</v>
      </c>
      <c r="R86" s="12">
        <v>0.51194763183593806</v>
      </c>
    </row>
    <row r="87" spans="1:18" x14ac:dyDescent="0.25">
      <c r="A87">
        <f t="shared" si="1"/>
        <v>334</v>
      </c>
      <c r="B87" s="12">
        <v>0.467559814453125</v>
      </c>
      <c r="C87" s="12">
        <v>0.82331848144531306</v>
      </c>
      <c r="D87" s="12">
        <v>0.64952087402343806</v>
      </c>
      <c r="E87" s="12">
        <v>0.410186767578125</v>
      </c>
      <c r="F87" s="12">
        <v>0.61956787109375</v>
      </c>
      <c r="G87" s="12">
        <v>0.468490600585938</v>
      </c>
      <c r="H87" s="12">
        <v>0.50175476074218806</v>
      </c>
      <c r="I87" s="12">
        <v>0.643890380859375</v>
      </c>
      <c r="J87" s="12">
        <v>0.459732055664063</v>
      </c>
      <c r="K87" s="12">
        <v>0.96833801269531306</v>
      </c>
      <c r="L87" s="11">
        <v>1.2163391113281301</v>
      </c>
      <c r="M87" s="11">
        <v>0.59422302246093806</v>
      </c>
      <c r="N87" s="12">
        <v>0.242813110351563</v>
      </c>
      <c r="O87" s="12">
        <v>0.80841064453125</v>
      </c>
      <c r="P87" s="12">
        <v>0.71044921875</v>
      </c>
      <c r="Q87" s="12">
        <v>0.38158520608520502</v>
      </c>
      <c r="R87" s="12">
        <v>0.453536987304688</v>
      </c>
    </row>
    <row r="88" spans="1:18" x14ac:dyDescent="0.25">
      <c r="A88">
        <f t="shared" si="1"/>
        <v>336</v>
      </c>
      <c r="B88" s="12">
        <v>0.406997680664063</v>
      </c>
      <c r="C88" s="12">
        <v>0.775299072265625</v>
      </c>
      <c r="D88" s="12">
        <v>0.56233215332031306</v>
      </c>
      <c r="E88" s="12">
        <v>0.3546142578125</v>
      </c>
      <c r="F88" s="12">
        <v>0.567840576171875</v>
      </c>
      <c r="G88" s="12">
        <v>0.427871704101563</v>
      </c>
      <c r="H88" s="12">
        <v>0.475677490234375</v>
      </c>
      <c r="I88" s="12">
        <v>0.56117248535156306</v>
      </c>
      <c r="J88" s="12">
        <v>0.395095825195313</v>
      </c>
      <c r="K88" s="12">
        <v>0.85197448730468806</v>
      </c>
      <c r="L88" s="11">
        <v>1.06524658203125</v>
      </c>
      <c r="M88" s="11">
        <v>0.498016357421875</v>
      </c>
      <c r="N88" s="12">
        <v>0.18707275390625</v>
      </c>
      <c r="O88" s="12">
        <v>0.763153076171875</v>
      </c>
      <c r="P88" s="12">
        <v>0.67242431640625</v>
      </c>
      <c r="Q88" s="12">
        <v>0.38671050270080598</v>
      </c>
      <c r="R88" s="12">
        <v>0.386505126953125</v>
      </c>
    </row>
    <row r="89" spans="1:18" x14ac:dyDescent="0.25">
      <c r="A89">
        <f t="shared" si="1"/>
        <v>338</v>
      </c>
      <c r="B89" s="12">
        <v>0.368698120117188</v>
      </c>
      <c r="C89" s="12">
        <v>0.81877136230468806</v>
      </c>
      <c r="D89" s="12">
        <v>0.5301513671875</v>
      </c>
      <c r="E89" s="12">
        <v>0.328323364257813</v>
      </c>
      <c r="F89" s="12">
        <v>0.55485534667968806</v>
      </c>
      <c r="G89" s="12">
        <v>0.436019897460938</v>
      </c>
      <c r="H89" s="12">
        <v>0.477874755859375</v>
      </c>
      <c r="I89" s="12">
        <v>0.52964782714843806</v>
      </c>
      <c r="J89" s="12">
        <v>0.3638916015625</v>
      </c>
      <c r="K89" s="12">
        <v>0.85008239746093806</v>
      </c>
      <c r="L89" s="11">
        <v>1.1182556152343801</v>
      </c>
      <c r="M89" s="11">
        <v>0.451431274414063</v>
      </c>
      <c r="N89" s="12">
        <v>0.18438720703125</v>
      </c>
      <c r="O89" s="12">
        <v>0.82196044921875</v>
      </c>
      <c r="P89" s="12">
        <v>0.71430969238281306</v>
      </c>
      <c r="Q89" s="12">
        <v>0.38539329400634798</v>
      </c>
      <c r="R89" s="12">
        <v>0.34588623046875</v>
      </c>
    </row>
    <row r="90" spans="1:18" x14ac:dyDescent="0.25">
      <c r="A90">
        <f t="shared" si="1"/>
        <v>340</v>
      </c>
      <c r="B90" s="12">
        <v>0.304214477539063</v>
      </c>
      <c r="C90" s="12">
        <v>0.75065612792968806</v>
      </c>
      <c r="D90" s="12">
        <v>0.460906982421875</v>
      </c>
      <c r="E90" s="12">
        <v>0.287063598632813</v>
      </c>
      <c r="F90" s="12">
        <v>0.482177734375</v>
      </c>
      <c r="G90" s="12">
        <v>0.423812866210938</v>
      </c>
      <c r="H90" s="12">
        <v>0.427230834960938</v>
      </c>
      <c r="I90" s="12">
        <v>0.454696655273438</v>
      </c>
      <c r="J90" s="12">
        <v>0.3133544921875</v>
      </c>
      <c r="K90" s="12">
        <v>0.71330261230468806</v>
      </c>
      <c r="L90" s="11">
        <v>0.91845703125</v>
      </c>
      <c r="M90" s="11">
        <v>0.378616333007813</v>
      </c>
      <c r="N90" s="12">
        <v>0.14923095703125</v>
      </c>
      <c r="O90" s="12">
        <v>0.760589599609375</v>
      </c>
      <c r="P90" s="12">
        <v>0.66737365722656306</v>
      </c>
      <c r="Q90" s="12">
        <v>0.38345278752136203</v>
      </c>
      <c r="R90" s="12">
        <v>0.314315795898438</v>
      </c>
    </row>
    <row r="91" spans="1:18" x14ac:dyDescent="0.25">
      <c r="A91">
        <f t="shared" si="1"/>
        <v>342</v>
      </c>
      <c r="B91" s="12">
        <v>0.266326904296875</v>
      </c>
      <c r="C91" s="12">
        <v>0.75523376464843806</v>
      </c>
      <c r="D91" s="12">
        <v>0.44219970703125</v>
      </c>
      <c r="E91" s="12">
        <v>0.275222778320313</v>
      </c>
      <c r="F91" s="12">
        <v>0.446640014648438</v>
      </c>
      <c r="G91" s="12">
        <v>0.458358764648438</v>
      </c>
      <c r="H91" s="12">
        <v>0.4014892578125</v>
      </c>
      <c r="I91" s="12">
        <v>0.431289672851563</v>
      </c>
      <c r="J91" s="12">
        <v>0.297836303710938</v>
      </c>
      <c r="K91" s="12">
        <v>0.66497802734375</v>
      </c>
      <c r="L91" s="11">
        <v>0.874114990234375</v>
      </c>
      <c r="M91" s="11">
        <v>0.351791381835938</v>
      </c>
      <c r="N91" s="12">
        <v>0.15692138671875</v>
      </c>
      <c r="O91" s="12">
        <v>0.80241394042968806</v>
      </c>
      <c r="P91" s="12">
        <v>0.69525146484375</v>
      </c>
      <c r="Q91" s="12">
        <v>0.37623862422180199</v>
      </c>
      <c r="R91" s="12">
        <v>0.306808471679688</v>
      </c>
    </row>
    <row r="92" spans="1:18" x14ac:dyDescent="0.25">
      <c r="A92">
        <f t="shared" si="1"/>
        <v>344</v>
      </c>
      <c r="B92" s="12">
        <v>0.223419189453125</v>
      </c>
      <c r="C92" s="12">
        <v>0.65989685058593806</v>
      </c>
      <c r="D92" s="12">
        <v>0.4027099609375</v>
      </c>
      <c r="E92" s="12">
        <v>0.255508422851563</v>
      </c>
      <c r="F92" s="12">
        <v>0.38104248046875</v>
      </c>
      <c r="G92" s="12">
        <v>0.468429565429688</v>
      </c>
      <c r="H92" s="12">
        <v>0.343704223632813</v>
      </c>
      <c r="I92" s="12">
        <v>0.387496948242188</v>
      </c>
      <c r="J92" s="12">
        <v>0.274520874023438</v>
      </c>
      <c r="K92" s="12">
        <v>0.55230712890625</v>
      </c>
      <c r="L92" s="11">
        <v>0.712493896484375</v>
      </c>
      <c r="M92" s="11">
        <v>0.314865112304688</v>
      </c>
      <c r="N92" s="12">
        <v>0.138717651367188</v>
      </c>
      <c r="O92" s="12">
        <v>0.73304748535156306</v>
      </c>
      <c r="P92" s="12">
        <v>0.643035888671875</v>
      </c>
      <c r="Q92" s="12">
        <v>0.37073443441772502</v>
      </c>
      <c r="R92" s="12">
        <v>0.303665161132813</v>
      </c>
    </row>
    <row r="93" spans="1:18" x14ac:dyDescent="0.25">
      <c r="A93">
        <f t="shared" si="1"/>
        <v>346</v>
      </c>
      <c r="B93" s="12">
        <v>0.207839965820313</v>
      </c>
      <c r="C93" s="12">
        <v>0.6177978515625</v>
      </c>
      <c r="D93" s="12">
        <v>0.406082153320313</v>
      </c>
      <c r="E93" s="12">
        <v>0.260589599609375</v>
      </c>
      <c r="F93" s="12">
        <v>0.349334716796875</v>
      </c>
      <c r="G93" s="12">
        <v>0.527679443359375</v>
      </c>
      <c r="H93" s="12">
        <v>0.312942504882813</v>
      </c>
      <c r="I93" s="12">
        <v>0.385482788085938</v>
      </c>
      <c r="J93" s="12">
        <v>0.279922485351563</v>
      </c>
      <c r="K93" s="12">
        <v>0.50550842285156306</v>
      </c>
      <c r="L93" s="11">
        <v>0.65242004394531306</v>
      </c>
      <c r="M93" s="11">
        <v>0.313217163085938</v>
      </c>
      <c r="N93" s="12">
        <v>0.154190063476563</v>
      </c>
      <c r="O93" s="12">
        <v>0.759033203125</v>
      </c>
      <c r="P93" s="12">
        <v>0.66276550292968806</v>
      </c>
      <c r="Q93" s="12">
        <v>0.361896896118164</v>
      </c>
      <c r="R93" s="12">
        <v>0.317581176757813</v>
      </c>
    </row>
    <row r="94" spans="1:18" x14ac:dyDescent="0.25">
      <c r="A94">
        <f t="shared" si="1"/>
        <v>348</v>
      </c>
      <c r="B94" s="12">
        <v>0.19268798828125</v>
      </c>
      <c r="C94" s="12">
        <v>0.513458251953125</v>
      </c>
      <c r="D94" s="12">
        <v>0.394256591796875</v>
      </c>
      <c r="E94" s="12">
        <v>0.256240844726563</v>
      </c>
      <c r="F94" s="12">
        <v>0.305221557617188</v>
      </c>
      <c r="G94" s="12">
        <v>0.547576904296875</v>
      </c>
      <c r="H94" s="12">
        <v>0.270263671875</v>
      </c>
      <c r="I94" s="12">
        <v>0.369476318359375</v>
      </c>
      <c r="J94" s="12">
        <v>0.275711059570313</v>
      </c>
      <c r="K94" s="12">
        <v>0.427764892578125</v>
      </c>
      <c r="L94" s="11">
        <v>0.54931640625</v>
      </c>
      <c r="M94" s="11">
        <v>0.30181884765625</v>
      </c>
      <c r="N94" s="12">
        <v>0.143402099609375</v>
      </c>
      <c r="O94" s="12">
        <v>0.69276428222656306</v>
      </c>
      <c r="P94" s="12">
        <v>0.61187744140625</v>
      </c>
      <c r="Q94" s="12">
        <v>0.35630300321960501</v>
      </c>
      <c r="R94" s="12">
        <v>0.3314208984375</v>
      </c>
    </row>
    <row r="95" spans="1:18" x14ac:dyDescent="0.25">
      <c r="A95">
        <f t="shared" si="1"/>
        <v>350</v>
      </c>
      <c r="B95" s="12">
        <v>0.1981201171875</v>
      </c>
      <c r="C95" s="12">
        <v>0.454086303710938</v>
      </c>
      <c r="D95" s="12">
        <v>0.420150756835938</v>
      </c>
      <c r="E95" s="12">
        <v>0.275222778320313</v>
      </c>
      <c r="F95" s="12">
        <v>0.290374755859375</v>
      </c>
      <c r="G95" s="12">
        <v>0.62394714355468806</v>
      </c>
      <c r="H95" s="12">
        <v>0.251815795898438</v>
      </c>
      <c r="I95" s="12">
        <v>0.389572143554688</v>
      </c>
      <c r="J95" s="12">
        <v>0.296875</v>
      </c>
      <c r="K95" s="12">
        <v>0.401123046875</v>
      </c>
      <c r="L95" s="11">
        <v>0.520904541015625</v>
      </c>
      <c r="M95" s="11">
        <v>0.321197509765625</v>
      </c>
      <c r="N95" s="12">
        <v>0.162918090820313</v>
      </c>
      <c r="O95" s="12">
        <v>0.70574951171875</v>
      </c>
      <c r="P95" s="12">
        <v>0.62347412109375</v>
      </c>
      <c r="Q95" s="12">
        <v>0.34765174085998501</v>
      </c>
      <c r="R95" s="12">
        <v>0.360885620117188</v>
      </c>
    </row>
    <row r="96" spans="1:18" x14ac:dyDescent="0.25">
      <c r="A96">
        <f t="shared" si="1"/>
        <v>352</v>
      </c>
      <c r="B96" s="12">
        <v>0.2017822265625</v>
      </c>
      <c r="C96" s="12">
        <v>0.3743896484375</v>
      </c>
      <c r="D96" s="12">
        <v>0.428619384765625</v>
      </c>
      <c r="E96" s="12">
        <v>0.2838134765625</v>
      </c>
      <c r="F96" s="12">
        <v>0.270339965820313</v>
      </c>
      <c r="G96" s="12">
        <v>0.6435546875</v>
      </c>
      <c r="H96" s="12">
        <v>0.227828979492188</v>
      </c>
      <c r="I96" s="12">
        <v>0.39276123046875</v>
      </c>
      <c r="J96" s="12">
        <v>0.3082275390625</v>
      </c>
      <c r="K96" s="12">
        <v>0.363677978515625</v>
      </c>
      <c r="L96" s="11">
        <v>0.47430419921875</v>
      </c>
      <c r="M96" s="11">
        <v>0.329238891601563</v>
      </c>
      <c r="N96" s="12">
        <v>0.156784057617188</v>
      </c>
      <c r="O96" s="12">
        <v>0.64366149902343806</v>
      </c>
      <c r="P96" s="12">
        <v>0.57637023925781306</v>
      </c>
      <c r="Q96" s="12">
        <v>0.34090392796325703</v>
      </c>
      <c r="R96" s="12">
        <v>0.38677978515625</v>
      </c>
    </row>
    <row r="97" spans="1:18" x14ac:dyDescent="0.25">
      <c r="A97">
        <f t="shared" si="1"/>
        <v>354</v>
      </c>
      <c r="B97" s="12">
        <v>0.2218017578125</v>
      </c>
      <c r="C97" s="12">
        <v>0.334854125976563</v>
      </c>
      <c r="D97" s="12">
        <v>0.473648071289063</v>
      </c>
      <c r="E97" s="12">
        <v>0.314620971679688</v>
      </c>
      <c r="F97" s="12">
        <v>0.27581787109375</v>
      </c>
      <c r="G97" s="12">
        <v>0.71702575683593806</v>
      </c>
      <c r="H97" s="12">
        <v>0.225723266601563</v>
      </c>
      <c r="I97" s="12">
        <v>0.431427001953125</v>
      </c>
      <c r="J97" s="12">
        <v>0.343917846679688</v>
      </c>
      <c r="K97" s="12">
        <v>0.366683959960938</v>
      </c>
      <c r="L97" s="11">
        <v>0.48492431640625</v>
      </c>
      <c r="M97" s="11">
        <v>0.364761352539063</v>
      </c>
      <c r="N97" s="12">
        <v>0.178192138671875</v>
      </c>
      <c r="O97" s="12">
        <v>0.650909423828125</v>
      </c>
      <c r="P97" s="12">
        <v>0.58454895019531306</v>
      </c>
      <c r="Q97" s="12">
        <v>0.33418293351745598</v>
      </c>
      <c r="R97" s="12">
        <v>0.428466796875</v>
      </c>
    </row>
    <row r="98" spans="1:18" x14ac:dyDescent="0.25">
      <c r="A98">
        <f t="shared" si="1"/>
        <v>356</v>
      </c>
      <c r="B98" s="12">
        <v>0.23529052734375</v>
      </c>
      <c r="C98" s="12">
        <v>0.293121337890625</v>
      </c>
      <c r="D98" s="12">
        <v>0.492965698242188</v>
      </c>
      <c r="E98" s="12">
        <v>0.330978393554688</v>
      </c>
      <c r="F98" s="12">
        <v>0.2760009765625</v>
      </c>
      <c r="G98" s="12">
        <v>0.70579528808593806</v>
      </c>
      <c r="H98" s="12">
        <v>0.219589233398438</v>
      </c>
      <c r="I98" s="12">
        <v>0.446609497070313</v>
      </c>
      <c r="J98" s="12">
        <v>0.363723754882813</v>
      </c>
      <c r="K98" s="12">
        <v>0.359603881835938</v>
      </c>
      <c r="L98" s="11">
        <v>0.472900390625</v>
      </c>
      <c r="M98" s="11">
        <v>0.383407592773438</v>
      </c>
      <c r="N98" s="12">
        <v>0.1749267578125</v>
      </c>
      <c r="O98" s="12">
        <v>0.599395751953125</v>
      </c>
      <c r="P98" s="12">
        <v>0.54661560058593806</v>
      </c>
      <c r="Q98" s="12">
        <v>0.333491136383057</v>
      </c>
      <c r="R98" s="12">
        <v>0.463577270507813</v>
      </c>
    </row>
    <row r="99" spans="1:18" x14ac:dyDescent="0.25">
      <c r="A99">
        <f t="shared" si="1"/>
        <v>358</v>
      </c>
      <c r="B99" s="12">
        <v>0.263153076171875</v>
      </c>
      <c r="C99" s="12">
        <v>0.28216552734375</v>
      </c>
      <c r="D99" s="12">
        <v>0.548095703125</v>
      </c>
      <c r="E99" s="12">
        <v>0.371078491210938</v>
      </c>
      <c r="F99" s="12">
        <v>0.296737670898438</v>
      </c>
      <c r="G99" s="12">
        <v>0.76025390625</v>
      </c>
      <c r="H99" s="12">
        <v>0.231185913085938</v>
      </c>
      <c r="I99" s="12">
        <v>0.496551513671875</v>
      </c>
      <c r="J99" s="12">
        <v>0.410751342773438</v>
      </c>
      <c r="K99" s="12">
        <v>0.385162353515625</v>
      </c>
      <c r="L99" s="11">
        <v>0.504730224609375</v>
      </c>
      <c r="M99" s="11">
        <v>0.43157958984375</v>
      </c>
      <c r="N99" s="12">
        <v>0.203079223632813</v>
      </c>
      <c r="O99" s="12">
        <v>0.60382080078125</v>
      </c>
      <c r="P99" s="12">
        <v>0.55787658691406306</v>
      </c>
      <c r="Q99" s="12">
        <v>0.331050789459228</v>
      </c>
      <c r="R99" s="12">
        <v>0.51432800292968806</v>
      </c>
    </row>
    <row r="100" spans="1:18" x14ac:dyDescent="0.25">
      <c r="A100">
        <f t="shared" si="1"/>
        <v>360</v>
      </c>
      <c r="B100" s="12">
        <v>0.280075073242188</v>
      </c>
      <c r="C100" s="12">
        <v>0.26947021484375</v>
      </c>
      <c r="D100" s="12">
        <v>0.562225341796875</v>
      </c>
      <c r="E100" s="12">
        <v>0.392333984375</v>
      </c>
      <c r="F100" s="12">
        <v>0.307327270507813</v>
      </c>
      <c r="G100" s="12">
        <v>0.74363708496093806</v>
      </c>
      <c r="H100" s="12">
        <v>0.23626708984375</v>
      </c>
      <c r="I100" s="12">
        <v>0.5107421875</v>
      </c>
      <c r="J100" s="12">
        <v>0.436798095703125</v>
      </c>
      <c r="K100" s="12">
        <v>0.394287109375</v>
      </c>
      <c r="L100" s="11">
        <v>0.50518798828125</v>
      </c>
      <c r="M100" s="11">
        <v>0.453826904296875</v>
      </c>
      <c r="N100" s="12">
        <v>0.202056884765625</v>
      </c>
      <c r="O100" s="12">
        <v>0.56211853027343806</v>
      </c>
      <c r="P100" s="12">
        <v>0.52857971191406306</v>
      </c>
      <c r="Q100" s="12">
        <v>0.33320036096191402</v>
      </c>
      <c r="R100" s="12">
        <v>0.545684814453125</v>
      </c>
    </row>
    <row r="101" spans="1:18" x14ac:dyDescent="0.25">
      <c r="A101">
        <f t="shared" si="1"/>
        <v>362</v>
      </c>
      <c r="B101" s="12">
        <v>0.312484741210938</v>
      </c>
      <c r="C101" s="12">
        <v>0.279052734375</v>
      </c>
      <c r="D101" s="12">
        <v>0.61039733886718806</v>
      </c>
      <c r="E101" s="12">
        <v>0.435791015625</v>
      </c>
      <c r="F101" s="12">
        <v>0.337982177734375</v>
      </c>
      <c r="G101" s="12">
        <v>0.80320739746093806</v>
      </c>
      <c r="H101" s="12">
        <v>0.2562255859375</v>
      </c>
      <c r="I101" s="12">
        <v>0.557037353515625</v>
      </c>
      <c r="J101" s="12">
        <v>0.4898681640625</v>
      </c>
      <c r="K101" s="12">
        <v>0.430892944335938</v>
      </c>
      <c r="L101" s="11">
        <v>0.54327392578125</v>
      </c>
      <c r="M101" s="11">
        <v>0.505462646484375</v>
      </c>
      <c r="N101" s="12">
        <v>0.238540649414063</v>
      </c>
      <c r="O101" s="12">
        <v>0.56806945800781306</v>
      </c>
      <c r="P101" s="12">
        <v>0.541595458984375</v>
      </c>
      <c r="Q101" s="12">
        <v>0.33473290992736798</v>
      </c>
      <c r="R101" s="12">
        <v>0.58543395996093806</v>
      </c>
    </row>
    <row r="102" spans="1:18" x14ac:dyDescent="0.25">
      <c r="A102">
        <f t="shared" si="1"/>
        <v>364</v>
      </c>
      <c r="B102" s="12">
        <v>0.327468872070313</v>
      </c>
      <c r="C102" s="12">
        <v>0.280776977539063</v>
      </c>
      <c r="D102" s="12">
        <v>0.610260009765625</v>
      </c>
      <c r="E102" s="12">
        <v>0.447372436523438</v>
      </c>
      <c r="F102" s="12">
        <v>0.3519287109375</v>
      </c>
      <c r="G102" s="12">
        <v>0.78300476074218806</v>
      </c>
      <c r="H102" s="12">
        <v>0.26513671875</v>
      </c>
      <c r="I102" s="12">
        <v>0.55815124511718806</v>
      </c>
      <c r="J102" s="12">
        <v>0.504974365234375</v>
      </c>
      <c r="K102" s="12">
        <v>0.440093994140625</v>
      </c>
      <c r="L102" s="11">
        <v>0.54425048828125</v>
      </c>
      <c r="M102" s="11">
        <v>0.51654052734375</v>
      </c>
      <c r="N102" s="12">
        <v>0.237136840820313</v>
      </c>
      <c r="O102" s="12">
        <v>0.53614807128906306</v>
      </c>
      <c r="P102" s="12">
        <v>0.51678466796875</v>
      </c>
      <c r="Q102" s="12">
        <v>0.33595466871643098</v>
      </c>
      <c r="R102" s="12">
        <v>0.58642578125</v>
      </c>
    </row>
    <row r="103" spans="1:18" x14ac:dyDescent="0.25">
      <c r="A103">
        <f t="shared" si="1"/>
        <v>366</v>
      </c>
      <c r="B103" s="12">
        <v>0.361297607421875</v>
      </c>
      <c r="C103" s="12">
        <v>0.30120849609375</v>
      </c>
      <c r="D103" s="12">
        <v>0.66419982910156306</v>
      </c>
      <c r="E103" s="12">
        <v>0.48779296875</v>
      </c>
      <c r="F103" s="12">
        <v>0.386856079101563</v>
      </c>
      <c r="G103" s="12">
        <v>0.85218811035156306</v>
      </c>
      <c r="H103" s="12">
        <v>0.289962768554688</v>
      </c>
      <c r="I103" s="12">
        <v>0.607086181640625</v>
      </c>
      <c r="J103" s="12">
        <v>0.55503845214843806</v>
      </c>
      <c r="K103" s="12">
        <v>0.481597900390625</v>
      </c>
      <c r="L103" s="11">
        <v>0.59112548828125</v>
      </c>
      <c r="M103" s="11">
        <v>0.56755065917968806</v>
      </c>
      <c r="N103" s="12">
        <v>0.284454345703125</v>
      </c>
      <c r="O103" s="12">
        <v>0.547271728515625</v>
      </c>
      <c r="P103" s="12">
        <v>0.534515380859375</v>
      </c>
      <c r="Q103" s="12">
        <v>0.331490387466431</v>
      </c>
      <c r="R103" s="12">
        <v>0.62025451660156306</v>
      </c>
    </row>
    <row r="104" spans="1:18" x14ac:dyDescent="0.25">
      <c r="A104">
        <f t="shared" si="1"/>
        <v>368</v>
      </c>
      <c r="B104" s="12">
        <v>0.3734130859375</v>
      </c>
      <c r="C104" s="12">
        <v>0.310028076171875</v>
      </c>
      <c r="D104" s="12">
        <v>0.65748596191406306</v>
      </c>
      <c r="E104" s="12">
        <v>0.495223999023438</v>
      </c>
      <c r="F104" s="12">
        <v>0.3983154296875</v>
      </c>
      <c r="G104" s="12">
        <v>0.82574462890625</v>
      </c>
      <c r="H104" s="12">
        <v>0.29986572265625</v>
      </c>
      <c r="I104" s="12">
        <v>0.60227966308593806</v>
      </c>
      <c r="J104" s="12">
        <v>0.563446044921875</v>
      </c>
      <c r="K104" s="12">
        <v>0.489761352539063</v>
      </c>
      <c r="L104" s="11">
        <v>0.590240478515625</v>
      </c>
      <c r="M104" s="11">
        <v>0.57334899902343806</v>
      </c>
      <c r="N104" s="12">
        <v>0.27801513671875</v>
      </c>
      <c r="O104" s="12">
        <v>0.50860595703125</v>
      </c>
      <c r="P104" s="12">
        <v>0.50132751464843806</v>
      </c>
      <c r="Q104" s="12">
        <v>0.323773411239624</v>
      </c>
      <c r="R104" s="12">
        <v>0.63224792480468806</v>
      </c>
    </row>
    <row r="105" spans="1:18" x14ac:dyDescent="0.25">
      <c r="A105">
        <f t="shared" si="1"/>
        <v>370</v>
      </c>
      <c r="B105" s="12">
        <v>0.407562255859375</v>
      </c>
      <c r="C105" s="12">
        <v>0.336135864257813</v>
      </c>
      <c r="D105" s="12">
        <v>0.705413818359375</v>
      </c>
      <c r="E105" s="12">
        <v>0.537078857421875</v>
      </c>
      <c r="F105" s="12">
        <v>0.434478759765625</v>
      </c>
      <c r="G105" s="17">
        <v>0.89869689941406306</v>
      </c>
      <c r="H105" s="12">
        <v>0.325942993164063</v>
      </c>
      <c r="I105" s="12">
        <v>0.64576721191406306</v>
      </c>
      <c r="J105" s="12">
        <v>0.61549377441406306</v>
      </c>
      <c r="K105" s="12">
        <v>0.53399658203125</v>
      </c>
      <c r="L105" s="11">
        <v>0.63508605957031306</v>
      </c>
      <c r="M105" s="11">
        <v>0.626068115234375</v>
      </c>
      <c r="N105" s="12">
        <v>0.323867797851563</v>
      </c>
      <c r="O105" s="12">
        <v>0.50175476074218806</v>
      </c>
      <c r="P105" s="12">
        <v>0.497909545898438</v>
      </c>
      <c r="Q105" s="12">
        <v>0.31161071530151402</v>
      </c>
      <c r="R105" s="12">
        <v>0.66267395019531306</v>
      </c>
    </row>
    <row r="106" spans="1:18" x14ac:dyDescent="0.25">
      <c r="A106">
        <f t="shared" si="1"/>
        <v>372</v>
      </c>
      <c r="B106" s="12">
        <v>0.420150756835938</v>
      </c>
      <c r="C106" s="12">
        <v>0.346633911132813</v>
      </c>
      <c r="D106" s="12">
        <v>0.689849853515625</v>
      </c>
      <c r="E106" s="12">
        <v>0.53520202636718806</v>
      </c>
      <c r="F106" s="12">
        <v>0.445510864257813</v>
      </c>
      <c r="G106" s="12">
        <v>0.85882568359375</v>
      </c>
      <c r="H106" s="12">
        <v>0.33538818359375</v>
      </c>
      <c r="I106" s="12">
        <v>0.63236999511718806</v>
      </c>
      <c r="J106" s="12">
        <v>0.614410400390625</v>
      </c>
      <c r="K106" s="12">
        <v>0.538787841796875</v>
      </c>
      <c r="L106" s="11">
        <v>0.62544250488281306</v>
      </c>
      <c r="M106" s="11">
        <v>0.62098693847656306</v>
      </c>
      <c r="N106" s="12">
        <v>0.315475463867188</v>
      </c>
      <c r="O106" s="12">
        <v>0.457290649414063</v>
      </c>
      <c r="P106" s="12">
        <v>0.453933715820313</v>
      </c>
      <c r="Q106" s="12">
        <v>0.29686248289489697</v>
      </c>
      <c r="R106" s="12">
        <v>0.662322998046875</v>
      </c>
    </row>
    <row r="107" spans="1:18" x14ac:dyDescent="0.25">
      <c r="A107">
        <f t="shared" si="1"/>
        <v>374</v>
      </c>
      <c r="B107" s="12">
        <v>0.45684814453125</v>
      </c>
      <c r="C107" s="12">
        <v>0.376419067382813</v>
      </c>
      <c r="D107" s="12">
        <v>0.737457275390625</v>
      </c>
      <c r="E107" s="12">
        <v>0.56816101074218806</v>
      </c>
      <c r="F107" s="12">
        <v>0.483566284179688</v>
      </c>
      <c r="G107" s="12">
        <v>0.88751220703125</v>
      </c>
      <c r="H107" s="12">
        <v>0.36328125</v>
      </c>
      <c r="I107" s="12">
        <v>0.672393798828125</v>
      </c>
      <c r="J107" s="12">
        <v>0.656005859375</v>
      </c>
      <c r="K107" s="12">
        <v>0.58024597167968806</v>
      </c>
      <c r="L107" s="11">
        <v>0.669952392578125</v>
      </c>
      <c r="M107" s="11">
        <v>0.66352844238281306</v>
      </c>
      <c r="N107" s="12">
        <v>0.365585327148438</v>
      </c>
      <c r="O107" s="12">
        <v>0.445465087890625</v>
      </c>
      <c r="P107" s="12">
        <v>0.440399169921875</v>
      </c>
      <c r="Q107" s="12">
        <v>0.27356491145324702</v>
      </c>
      <c r="R107" s="12">
        <v>0.69270324707031306</v>
      </c>
    </row>
    <row r="108" spans="1:18" x14ac:dyDescent="0.25">
      <c r="A108">
        <f t="shared" si="1"/>
        <v>376</v>
      </c>
      <c r="B108" s="12">
        <v>0.4635009765625</v>
      </c>
      <c r="C108" s="12">
        <v>0.38238525390625</v>
      </c>
      <c r="D108" s="12">
        <v>0.72129821777343806</v>
      </c>
      <c r="E108" s="12">
        <v>0.55876159667968806</v>
      </c>
      <c r="F108" s="12">
        <v>0.483489990234375</v>
      </c>
      <c r="G108" s="12">
        <v>0.798858642578125</v>
      </c>
      <c r="H108" s="12">
        <v>0.366180419921875</v>
      </c>
      <c r="I108" s="12">
        <v>0.65870666503906306</v>
      </c>
      <c r="J108" s="12">
        <v>0.64237976074218806</v>
      </c>
      <c r="K108" s="12">
        <v>0.57513427734375</v>
      </c>
      <c r="L108" s="11">
        <v>0.660247802734375</v>
      </c>
      <c r="M108" s="11">
        <v>0.65087890625</v>
      </c>
      <c r="N108" s="12">
        <v>0.34979248046875</v>
      </c>
      <c r="O108" s="12">
        <v>0.401885986328125</v>
      </c>
      <c r="P108" s="12">
        <v>0.39813232421875</v>
      </c>
      <c r="Q108" s="12">
        <v>0.246682651107788</v>
      </c>
      <c r="R108" s="12">
        <v>0.701385498046875</v>
      </c>
    </row>
    <row r="109" spans="1:18" x14ac:dyDescent="0.25">
      <c r="A109">
        <f t="shared" si="1"/>
        <v>378</v>
      </c>
      <c r="B109" s="12">
        <v>0.49468994140625</v>
      </c>
      <c r="C109" s="12">
        <v>0.406524658203125</v>
      </c>
      <c r="D109" s="17">
        <v>0.76289367675781306</v>
      </c>
      <c r="E109" s="12">
        <v>0.59425354003906306</v>
      </c>
      <c r="F109" s="12">
        <v>0.50932312011718806</v>
      </c>
      <c r="G109" s="12">
        <v>0.784515380859375</v>
      </c>
      <c r="H109" s="12">
        <v>0.385223388671875</v>
      </c>
      <c r="I109" s="17">
        <v>0.69654846191406306</v>
      </c>
      <c r="J109" s="12">
        <v>0.68571472167968806</v>
      </c>
      <c r="K109" s="12">
        <v>0.61395263671875</v>
      </c>
      <c r="L109" s="11">
        <v>0.705322265625</v>
      </c>
      <c r="M109" s="11">
        <v>0.69871520996093806</v>
      </c>
      <c r="N109" s="12">
        <v>0.401885986328125</v>
      </c>
      <c r="O109" s="12">
        <v>0.374298095703125</v>
      </c>
      <c r="P109" s="12">
        <v>0.3729248046875</v>
      </c>
      <c r="Q109" s="12">
        <v>0.21429587068176301</v>
      </c>
      <c r="R109" s="12">
        <v>0.73793029785156306</v>
      </c>
    </row>
    <row r="110" spans="1:18" x14ac:dyDescent="0.25">
      <c r="A110">
        <f t="shared" si="1"/>
        <v>380</v>
      </c>
      <c r="B110" s="12">
        <v>0.495819091796875</v>
      </c>
      <c r="C110" s="12">
        <v>0.407791137695313</v>
      </c>
      <c r="D110" s="12">
        <v>0.73072814941406306</v>
      </c>
      <c r="E110" s="12">
        <v>0.59022521972656306</v>
      </c>
      <c r="F110" s="12">
        <v>0.503875732421875</v>
      </c>
      <c r="G110" s="12">
        <v>0.69964599609375</v>
      </c>
      <c r="H110" s="12">
        <v>0.38189697265625</v>
      </c>
      <c r="I110" s="12">
        <v>0.673248291015625</v>
      </c>
      <c r="J110" s="12">
        <v>0.6790771484375</v>
      </c>
      <c r="K110" s="12">
        <v>0.6087646484375</v>
      </c>
      <c r="L110" s="11">
        <v>0.68672180175781306</v>
      </c>
      <c r="M110" s="11">
        <v>0.6912841796875</v>
      </c>
      <c r="N110" s="12">
        <v>0.3863525390625</v>
      </c>
      <c r="O110" s="12">
        <v>0.321014404296875</v>
      </c>
      <c r="P110" s="12">
        <v>0.321060180664063</v>
      </c>
      <c r="Q110" s="12">
        <v>0.17820028344726599</v>
      </c>
      <c r="R110" s="12">
        <v>0.73191833496093806</v>
      </c>
    </row>
    <row r="111" spans="1:18" x14ac:dyDescent="0.25">
      <c r="A111">
        <f t="shared" si="1"/>
        <v>382</v>
      </c>
      <c r="B111" s="12">
        <v>0.52569580078125</v>
      </c>
      <c r="C111" s="12">
        <v>0.431289672851563</v>
      </c>
      <c r="D111" s="12">
        <v>0.747039794921875</v>
      </c>
      <c r="E111" s="12">
        <v>0.62193298339843806</v>
      </c>
      <c r="F111" s="12">
        <v>0.52992248535156306</v>
      </c>
      <c r="G111" s="12">
        <v>0.65611267089843806</v>
      </c>
      <c r="H111" s="12">
        <v>0.399093627929688</v>
      </c>
      <c r="I111" s="12">
        <v>0.69189453125</v>
      </c>
      <c r="J111" s="12">
        <v>0.72210693359375</v>
      </c>
      <c r="K111" s="12">
        <v>0.648590087890625</v>
      </c>
      <c r="L111" s="18">
        <v>0.718719482421875</v>
      </c>
      <c r="M111" s="11">
        <v>0.7349853515625</v>
      </c>
      <c r="N111" s="12">
        <v>0.438446044921875</v>
      </c>
      <c r="O111" s="12">
        <v>0.28411865234375</v>
      </c>
      <c r="P111" s="12">
        <v>0.282394409179688</v>
      </c>
      <c r="Q111" s="12">
        <v>0.14317413148498501</v>
      </c>
      <c r="R111" s="12">
        <v>0.74200439453125</v>
      </c>
    </row>
    <row r="112" spans="1:18" x14ac:dyDescent="0.25">
      <c r="A112">
        <f t="shared" si="1"/>
        <v>384</v>
      </c>
      <c r="B112" s="12">
        <v>0.52403259277343806</v>
      </c>
      <c r="C112" s="12">
        <v>0.434173583984375</v>
      </c>
      <c r="D112" s="12">
        <v>0.700531005859375</v>
      </c>
      <c r="E112" s="12">
        <v>0.6033935546875</v>
      </c>
      <c r="F112" s="12">
        <v>0.526947021484375</v>
      </c>
      <c r="G112" s="12">
        <v>0.54429626464843806</v>
      </c>
      <c r="H112" s="12">
        <v>0.397964477539063</v>
      </c>
      <c r="I112" s="12">
        <v>0.65155029296875</v>
      </c>
      <c r="J112" s="12">
        <v>0.69917297363281306</v>
      </c>
      <c r="K112" s="12">
        <v>0.636749267578125</v>
      </c>
      <c r="L112" s="11">
        <v>0.691864013671875</v>
      </c>
      <c r="M112" s="11">
        <v>0.71189880371093806</v>
      </c>
      <c r="N112" s="12">
        <v>0.419754028320313</v>
      </c>
      <c r="O112" s="12">
        <v>0.240692138671875</v>
      </c>
      <c r="P112" s="12">
        <v>0.2388916015625</v>
      </c>
      <c r="Q112" s="12">
        <v>0.11278281555175799</v>
      </c>
      <c r="R112" s="12">
        <v>0.71598815917968806</v>
      </c>
    </row>
    <row r="113" spans="1:18" x14ac:dyDescent="0.25">
      <c r="A113">
        <f t="shared" si="1"/>
        <v>386</v>
      </c>
      <c r="B113" s="12">
        <v>0.550506591796875</v>
      </c>
      <c r="C113" s="12">
        <v>0.461517333984375</v>
      </c>
      <c r="D113" s="12">
        <v>0.70567321777343806</v>
      </c>
      <c r="E113" s="17">
        <v>0.62413024902343806</v>
      </c>
      <c r="F113" s="12">
        <v>0.55389404296875</v>
      </c>
      <c r="G113" s="12">
        <v>0.454498291015625</v>
      </c>
      <c r="H113" s="12">
        <v>0.417083740234375</v>
      </c>
      <c r="I113" s="12">
        <v>0.659881591796875</v>
      </c>
      <c r="J113" s="12">
        <v>0.729705810546875</v>
      </c>
      <c r="K113" s="12">
        <v>0.67216491699218806</v>
      </c>
      <c r="L113" s="11">
        <v>0.71728515625</v>
      </c>
      <c r="M113" s="18">
        <v>0.74787902832031306</v>
      </c>
      <c r="N113" s="12">
        <v>0.475982666015625</v>
      </c>
      <c r="O113" s="12">
        <v>0.219711303710938</v>
      </c>
      <c r="P113" s="12">
        <v>0.220703125</v>
      </c>
      <c r="Q113" s="15">
        <v>8.7700694183349595E-2</v>
      </c>
      <c r="R113" s="12">
        <v>0.71624755859375</v>
      </c>
    </row>
    <row r="114" spans="1:18" x14ac:dyDescent="0.25">
      <c r="A114">
        <f t="shared" si="1"/>
        <v>388</v>
      </c>
      <c r="B114" s="12">
        <v>0.5333251953125</v>
      </c>
      <c r="C114" s="12">
        <v>0.45745849609375</v>
      </c>
      <c r="D114" s="12">
        <v>0.64219665527343806</v>
      </c>
      <c r="E114" s="12">
        <v>0.60462951660156306</v>
      </c>
      <c r="F114" s="12">
        <v>0.53843688964843806</v>
      </c>
      <c r="G114" s="12">
        <v>0.345016479492188</v>
      </c>
      <c r="H114" s="12">
        <v>0.414291381835938</v>
      </c>
      <c r="I114" s="12">
        <v>0.61396789550781306</v>
      </c>
      <c r="J114" s="12">
        <v>0.703643798828125</v>
      </c>
      <c r="K114" s="12">
        <v>0.65777587890625</v>
      </c>
      <c r="L114" s="11">
        <v>0.672607421875</v>
      </c>
      <c r="M114" s="11">
        <v>0.72334289550781306</v>
      </c>
      <c r="N114" s="12">
        <v>0.453948974609375</v>
      </c>
      <c r="O114" s="12">
        <v>0.200149536132813</v>
      </c>
      <c r="P114" s="12">
        <v>0.191741943359375</v>
      </c>
      <c r="Q114" s="12">
        <v>6.9588859954834006E-2</v>
      </c>
      <c r="R114" s="12">
        <v>0.67625427246093806</v>
      </c>
    </row>
    <row r="115" spans="1:18" x14ac:dyDescent="0.25">
      <c r="A115">
        <f t="shared" si="1"/>
        <v>390</v>
      </c>
      <c r="B115" s="17">
        <v>0.55720520019531306</v>
      </c>
      <c r="C115" s="12">
        <v>0.4893798828125</v>
      </c>
      <c r="D115" s="12">
        <v>0.61537170410156306</v>
      </c>
      <c r="E115" s="12">
        <v>0.61671447753906306</v>
      </c>
      <c r="F115" s="12">
        <v>0.56953430175781306</v>
      </c>
      <c r="G115" s="12">
        <v>0.272125244140625</v>
      </c>
      <c r="H115" s="12">
        <v>0.431640625</v>
      </c>
      <c r="I115" s="12">
        <v>0.593353271484375</v>
      </c>
      <c r="J115" s="17">
        <v>0.729278564453125</v>
      </c>
      <c r="K115" s="17">
        <v>0.68719482421875</v>
      </c>
      <c r="L115" s="11">
        <v>0.65455627441406306</v>
      </c>
      <c r="M115" s="11">
        <v>0.74363708496093806</v>
      </c>
      <c r="N115" s="12">
        <v>0.50518798828125</v>
      </c>
      <c r="O115" s="12">
        <v>0.181777954101563</v>
      </c>
      <c r="P115" s="12">
        <v>0.171737670898438</v>
      </c>
      <c r="Q115" s="15">
        <v>5.5834297393798797E-2</v>
      </c>
      <c r="R115" s="12">
        <v>0.628509521484375</v>
      </c>
    </row>
    <row r="116" spans="1:18" x14ac:dyDescent="0.25">
      <c r="A116">
        <f t="shared" si="1"/>
        <v>392</v>
      </c>
      <c r="B116" s="12">
        <v>0.53636169433593806</v>
      </c>
      <c r="C116" s="12">
        <v>0.481353759765625</v>
      </c>
      <c r="D116" s="12">
        <v>0.51518249511718806</v>
      </c>
      <c r="E116" s="12">
        <v>0.56590270996093806</v>
      </c>
      <c r="F116" s="12">
        <v>0.55485534667968806</v>
      </c>
      <c r="G116" s="12">
        <v>0.21563720703125</v>
      </c>
      <c r="H116" s="12">
        <v>0.4283447265625</v>
      </c>
      <c r="I116" s="12">
        <v>0.51039123535156306</v>
      </c>
      <c r="J116" s="12">
        <v>0.674163818359375</v>
      </c>
      <c r="K116" s="12">
        <v>0.654388427734375</v>
      </c>
      <c r="L116" s="11">
        <v>0.56248474121093806</v>
      </c>
      <c r="M116" s="11">
        <v>0.67332458496093806</v>
      </c>
      <c r="N116" s="12">
        <v>0.464630126953125</v>
      </c>
      <c r="O116" s="12">
        <v>0.161422729492188</v>
      </c>
      <c r="P116" s="12">
        <v>0.151199340820313</v>
      </c>
      <c r="Q116" s="15">
        <v>4.5739462554931602E-2</v>
      </c>
      <c r="R116" s="12">
        <v>0.53944396972656306</v>
      </c>
    </row>
    <row r="117" spans="1:18" x14ac:dyDescent="0.25">
      <c r="A117">
        <f t="shared" si="1"/>
        <v>394</v>
      </c>
      <c r="B117" s="12">
        <v>0.54522705078125</v>
      </c>
      <c r="C117" s="17">
        <v>0.5008544921875</v>
      </c>
      <c r="D117" s="12">
        <v>0.448806762695313</v>
      </c>
      <c r="E117" s="12">
        <v>0.517486572265625</v>
      </c>
      <c r="F117" s="17">
        <v>0.57208251953125</v>
      </c>
      <c r="G117" s="12">
        <v>0.167388916015625</v>
      </c>
      <c r="H117" s="17">
        <v>0.435501098632813</v>
      </c>
      <c r="I117" s="12">
        <v>0.44317626953125</v>
      </c>
      <c r="J117" s="12">
        <v>0.62879943847656306</v>
      </c>
      <c r="K117" s="12">
        <v>0.64109802246093806</v>
      </c>
      <c r="L117" s="11">
        <v>0.496856689453125</v>
      </c>
      <c r="M117" s="11">
        <v>0.614501953125</v>
      </c>
      <c r="N117" s="12">
        <v>0.48968505859375</v>
      </c>
      <c r="O117" s="12">
        <v>0.146697998046875</v>
      </c>
      <c r="P117" s="12">
        <v>0.135452270507813</v>
      </c>
      <c r="Q117" s="15">
        <v>3.6913616043090798E-2</v>
      </c>
      <c r="R117" s="12">
        <v>0.444732666015625</v>
      </c>
    </row>
    <row r="118" spans="1:18" x14ac:dyDescent="0.25">
      <c r="A118">
        <f t="shared" si="1"/>
        <v>396</v>
      </c>
      <c r="B118" s="12">
        <v>0.51002502441406306</v>
      </c>
      <c r="C118" s="12">
        <v>0.481369018554688</v>
      </c>
      <c r="D118" s="12">
        <v>0.363418579101563</v>
      </c>
      <c r="E118" s="12">
        <v>0.435348510742188</v>
      </c>
      <c r="F118" s="12">
        <v>0.5345458984375</v>
      </c>
      <c r="G118" s="12">
        <v>0.132949829101563</v>
      </c>
      <c r="H118" s="12">
        <v>0.418380737304688</v>
      </c>
      <c r="I118" s="12">
        <v>0.362457275390625</v>
      </c>
      <c r="J118" s="12">
        <v>0.52947998046875</v>
      </c>
      <c r="K118" s="12">
        <v>0.561767578125</v>
      </c>
      <c r="L118" s="11">
        <v>0.417892456054688</v>
      </c>
      <c r="M118" s="11">
        <v>0.51109313964843806</v>
      </c>
      <c r="N118" s="12">
        <v>0.435836791992188</v>
      </c>
      <c r="O118" s="12">
        <v>0.129913330078125</v>
      </c>
      <c r="P118" s="12">
        <v>0.117691040039063</v>
      </c>
      <c r="Q118" s="15">
        <v>2.8872440414428699E-2</v>
      </c>
      <c r="R118" s="12">
        <v>0.34686279296875</v>
      </c>
    </row>
    <row r="119" spans="1:18" x14ac:dyDescent="0.25">
      <c r="A119">
        <f t="shared" si="1"/>
        <v>398</v>
      </c>
      <c r="B119" s="12">
        <v>0.487594604492188</v>
      </c>
      <c r="C119" s="12">
        <v>0.476974487304688</v>
      </c>
      <c r="D119" s="12">
        <v>0.320556640625</v>
      </c>
      <c r="E119" s="12">
        <v>0.365142822265625</v>
      </c>
      <c r="F119" s="12">
        <v>0.498825073242188</v>
      </c>
      <c r="G119" s="12">
        <v>9.80224609375E-2</v>
      </c>
      <c r="H119" s="12">
        <v>0.389663696289063</v>
      </c>
      <c r="I119" s="12">
        <v>0.309890747070313</v>
      </c>
      <c r="J119" s="12">
        <v>0.446426391601563</v>
      </c>
      <c r="K119" s="12">
        <v>0.50321960449218806</v>
      </c>
      <c r="L119" s="11">
        <v>0.35955810546875</v>
      </c>
      <c r="M119" s="11">
        <v>0.433624267578125</v>
      </c>
      <c r="N119" s="12">
        <v>0.4376220703125</v>
      </c>
      <c r="O119" s="12">
        <v>0.114425659179688</v>
      </c>
      <c r="P119" s="12">
        <v>0.100540161132813</v>
      </c>
      <c r="Q119" s="15">
        <v>2.3069482498168901E-2</v>
      </c>
      <c r="R119" s="12">
        <v>0.2801513671875</v>
      </c>
    </row>
    <row r="120" spans="1:18" x14ac:dyDescent="0.25">
      <c r="A120">
        <f t="shared" si="1"/>
        <v>400</v>
      </c>
      <c r="B120" s="12">
        <v>0.437652587890625</v>
      </c>
      <c r="C120" s="12">
        <v>0.443222045898438</v>
      </c>
      <c r="D120" s="12">
        <v>0.266677856445313</v>
      </c>
      <c r="E120" s="12">
        <v>0.314804077148438</v>
      </c>
      <c r="F120" s="12">
        <v>0.432388305664063</v>
      </c>
      <c r="G120" s="12">
        <v>6.9427490234375E-2</v>
      </c>
      <c r="H120" s="12">
        <v>0.33978271484375</v>
      </c>
      <c r="I120" s="12">
        <v>0.252410888671875</v>
      </c>
      <c r="J120" s="12">
        <v>0.36669921875</v>
      </c>
      <c r="K120" s="12">
        <v>0.431304931640625</v>
      </c>
      <c r="L120" s="11">
        <v>0.316131591796875</v>
      </c>
      <c r="M120" s="11">
        <v>0.361862182617188</v>
      </c>
      <c r="N120" s="12">
        <v>0.381332397460938</v>
      </c>
      <c r="O120" s="12">
        <v>9.8968505859375E-2</v>
      </c>
      <c r="P120" s="12">
        <v>8.3709716796875E-2</v>
      </c>
      <c r="Q120" s="15">
        <v>1.88830298309326E-2</v>
      </c>
      <c r="R120" s="12">
        <v>0.221328735351563</v>
      </c>
    </row>
    <row r="121" spans="1:18" x14ac:dyDescent="0.25">
      <c r="A121">
        <f t="shared" si="1"/>
        <v>402</v>
      </c>
      <c r="B121" s="12">
        <v>0.408538818359375</v>
      </c>
      <c r="C121" s="12">
        <v>0.432907104492188</v>
      </c>
      <c r="D121" s="12">
        <v>0.225738525390625</v>
      </c>
      <c r="E121" s="12">
        <v>0.277313232421875</v>
      </c>
      <c r="F121" s="12">
        <v>0.389694213867188</v>
      </c>
      <c r="G121" s="15">
        <v>5.61065673828125E-2</v>
      </c>
      <c r="H121" s="12">
        <v>0.305816650390625</v>
      </c>
      <c r="I121" s="12">
        <v>0.215911865234375</v>
      </c>
      <c r="J121" s="12">
        <v>0.317657470703125</v>
      </c>
      <c r="K121" s="12">
        <v>0.396469116210938</v>
      </c>
      <c r="L121" s="11">
        <v>0.2767333984375</v>
      </c>
      <c r="M121" s="11">
        <v>0.318069458007813</v>
      </c>
      <c r="N121" s="12">
        <v>0.362594604492188</v>
      </c>
      <c r="O121" s="12">
        <v>9.7900390625E-2</v>
      </c>
      <c r="P121" s="15">
        <v>8.04290771484375E-2</v>
      </c>
      <c r="Q121" s="15">
        <v>1.5686217636108401E-2</v>
      </c>
      <c r="R121" s="12">
        <v>0.1759033203125</v>
      </c>
    </row>
    <row r="122" spans="1:18" x14ac:dyDescent="0.25">
      <c r="A122">
        <f t="shared" si="1"/>
        <v>404</v>
      </c>
      <c r="B122" s="12">
        <v>0.366653442382813</v>
      </c>
      <c r="C122" s="12">
        <v>0.400741577148438</v>
      </c>
      <c r="D122" s="12">
        <v>0.181854248046875</v>
      </c>
      <c r="E122" s="12">
        <v>0.219711303710938</v>
      </c>
      <c r="F122" s="12">
        <v>0.328323364257813</v>
      </c>
      <c r="G122" s="12">
        <v>3.448486328125E-2</v>
      </c>
      <c r="H122" s="12">
        <v>0.265853881835938</v>
      </c>
      <c r="I122" s="12">
        <v>0.164077758789063</v>
      </c>
      <c r="J122" s="12">
        <v>0.26397705078125</v>
      </c>
      <c r="K122" s="12">
        <v>0.344879150390625</v>
      </c>
      <c r="L122" s="11">
        <v>0.214492797851563</v>
      </c>
      <c r="M122" s="11">
        <v>0.264022827148438</v>
      </c>
      <c r="N122" s="12">
        <v>0.294052124023438</v>
      </c>
      <c r="O122" s="15">
        <v>9.02862548828125E-2</v>
      </c>
      <c r="P122" s="15">
        <v>7.16705322265625E-2</v>
      </c>
      <c r="Q122" s="15">
        <v>1.34950973510742E-2</v>
      </c>
      <c r="R122" s="12">
        <v>0.128372192382813</v>
      </c>
    </row>
    <row r="123" spans="1:18" x14ac:dyDescent="0.25">
      <c r="A123">
        <f t="shared" si="1"/>
        <v>406</v>
      </c>
      <c r="B123" s="12">
        <v>0.349853515625</v>
      </c>
      <c r="C123" s="12">
        <v>0.395950317382813</v>
      </c>
      <c r="D123" s="12">
        <v>0.149826049804688</v>
      </c>
      <c r="E123" s="12">
        <v>0.180709838867188</v>
      </c>
      <c r="F123" s="12">
        <v>0.307296752929688</v>
      </c>
      <c r="G123" s="12">
        <v>2.9815673828125E-2</v>
      </c>
      <c r="H123" s="12">
        <v>0.236083984375</v>
      </c>
      <c r="I123" s="12">
        <v>0.129440307617188</v>
      </c>
      <c r="J123" s="12">
        <v>0.215713500976563</v>
      </c>
      <c r="K123" s="12">
        <v>0.313552856445313</v>
      </c>
      <c r="L123" s="11">
        <v>0.166122436523438</v>
      </c>
      <c r="M123" s="11">
        <v>0.212249755859375</v>
      </c>
      <c r="N123" s="12">
        <v>0.26312255859375</v>
      </c>
      <c r="O123" s="15">
        <v>7.87200927734375E-2</v>
      </c>
      <c r="P123" s="12">
        <v>5.877685546875E-2</v>
      </c>
      <c r="Q123" s="15">
        <v>1.17921917724609E-2</v>
      </c>
      <c r="R123" s="15">
        <v>9.51080322265625E-2</v>
      </c>
    </row>
    <row r="124" spans="1:18" x14ac:dyDescent="0.25">
      <c r="A124">
        <f t="shared" si="1"/>
        <v>408</v>
      </c>
      <c r="B124" s="12">
        <v>0.317581176757813</v>
      </c>
      <c r="C124" s="12">
        <v>0.371475219726563</v>
      </c>
      <c r="D124" s="12">
        <v>0.116363525390625</v>
      </c>
      <c r="E124" s="12">
        <v>0.144912719726563</v>
      </c>
      <c r="F124" s="12">
        <v>0.26019287109375</v>
      </c>
      <c r="G124" s="15">
        <v>2.07977294921875E-2</v>
      </c>
      <c r="H124" s="12">
        <v>0.201904296875</v>
      </c>
      <c r="I124" s="12">
        <v>0.101730346679688</v>
      </c>
      <c r="J124" s="12">
        <v>0.168869018554688</v>
      </c>
      <c r="K124" s="12">
        <v>0.264450073242188</v>
      </c>
      <c r="L124" s="11">
        <v>0.12744140625</v>
      </c>
      <c r="M124" s="11">
        <v>0.1632080078125</v>
      </c>
      <c r="N124" s="12">
        <v>0.206634521484375</v>
      </c>
      <c r="O124" s="12">
        <v>7.8765869140625E-2</v>
      </c>
      <c r="P124" s="15">
        <v>5.74493408203125E-2</v>
      </c>
      <c r="Q124" s="15">
        <v>1.1066574325561501E-2</v>
      </c>
      <c r="R124" s="12">
        <v>6.4483642578125E-2</v>
      </c>
    </row>
    <row r="125" spans="1:18" x14ac:dyDescent="0.25">
      <c r="A125">
        <f t="shared" si="1"/>
        <v>410</v>
      </c>
      <c r="B125" s="12">
        <v>0.303115844726563</v>
      </c>
      <c r="C125" s="12">
        <v>0.362655639648438</v>
      </c>
      <c r="D125" s="12">
        <v>9.307861328125E-2</v>
      </c>
      <c r="E125" s="12">
        <v>0.114837646484375</v>
      </c>
      <c r="F125" s="12">
        <v>0.219329833984375</v>
      </c>
      <c r="G125" s="12">
        <v>1.422119140625E-2</v>
      </c>
      <c r="H125" s="12">
        <v>0.168136596679688</v>
      </c>
      <c r="I125" s="15">
        <v>7.83233642578125E-2</v>
      </c>
      <c r="J125" s="12">
        <v>0.130081176757813</v>
      </c>
      <c r="K125" s="12">
        <v>0.222518920898438</v>
      </c>
      <c r="L125" s="11">
        <v>9.63134765625E-2</v>
      </c>
      <c r="M125" s="11">
        <v>0.124221801757813</v>
      </c>
      <c r="N125" s="12">
        <v>0.1790771484375</v>
      </c>
      <c r="O125" s="15">
        <v>7.69500732421875E-2</v>
      </c>
      <c r="P125" s="12">
        <v>5.4656982421875E-2</v>
      </c>
      <c r="Q125" s="15">
        <v>1.05280915374756E-2</v>
      </c>
      <c r="R125" s="12">
        <v>4.3853759765625E-2</v>
      </c>
    </row>
    <row r="126" spans="1:18" x14ac:dyDescent="0.25">
      <c r="A126">
        <f t="shared" si="1"/>
        <v>412</v>
      </c>
      <c r="B126" s="12">
        <v>0.2811279296875</v>
      </c>
      <c r="C126" s="12">
        <v>0.332916259765625</v>
      </c>
      <c r="D126" s="12">
        <v>7.1136474609375E-2</v>
      </c>
      <c r="E126" s="12">
        <v>8.0352783203125E-2</v>
      </c>
      <c r="F126" s="12">
        <v>0.171112060546875</v>
      </c>
      <c r="G126" s="12">
        <v>1.1474609375E-2</v>
      </c>
      <c r="H126" s="12">
        <v>0.121978759765625</v>
      </c>
      <c r="I126" s="12">
        <v>5.059814453125E-2</v>
      </c>
      <c r="J126" s="12">
        <v>8.8134765625E-2</v>
      </c>
      <c r="K126" s="12">
        <v>0.171920776367188</v>
      </c>
      <c r="L126" s="16">
        <v>6.27288818359375E-2</v>
      </c>
      <c r="M126" s="16">
        <v>8.32977294921875E-2</v>
      </c>
      <c r="N126" s="12">
        <v>0.14013671875</v>
      </c>
      <c r="O126" s="15">
        <v>7.38983154296875E-2</v>
      </c>
      <c r="P126" s="12">
        <v>5.1361083984375E-2</v>
      </c>
      <c r="Q126" s="15">
        <v>1.0069007217407199E-2</v>
      </c>
      <c r="R126" s="12">
        <v>2.91748046875E-2</v>
      </c>
    </row>
    <row r="127" spans="1:18" x14ac:dyDescent="0.25">
      <c r="A127">
        <f t="shared" si="1"/>
        <v>414</v>
      </c>
      <c r="B127" s="12">
        <v>0.256988525390625</v>
      </c>
      <c r="C127" s="12">
        <v>0.32666015625</v>
      </c>
      <c r="D127" s="15">
        <v>5.68695068359375E-2</v>
      </c>
      <c r="E127" s="12">
        <v>6.2744140625E-2</v>
      </c>
      <c r="F127" s="12">
        <v>0.13958740234375</v>
      </c>
      <c r="G127" s="12">
        <v>7.99560546875E-3</v>
      </c>
      <c r="H127" s="12">
        <v>9.4696044921875E-2</v>
      </c>
      <c r="I127" s="12">
        <v>3.680419921875E-2</v>
      </c>
      <c r="J127" s="12">
        <v>6.5765380859375E-2</v>
      </c>
      <c r="K127" s="12">
        <v>0.13818359375</v>
      </c>
      <c r="L127" s="11">
        <v>4.5806884765625E-2</v>
      </c>
      <c r="M127" s="11">
        <v>6.2225341796875E-2</v>
      </c>
      <c r="N127" s="12">
        <v>0.1234130859375</v>
      </c>
      <c r="O127" s="15">
        <v>6.44683837890625E-2</v>
      </c>
      <c r="P127" s="15">
        <v>4.12445068359375E-2</v>
      </c>
      <c r="Q127" s="15">
        <v>9.9140414886474595E-3</v>
      </c>
      <c r="R127" s="15">
        <v>2.02178955078125E-2</v>
      </c>
    </row>
    <row r="128" spans="1:18" x14ac:dyDescent="0.25">
      <c r="A128">
        <f t="shared" si="1"/>
        <v>416</v>
      </c>
      <c r="B128" s="12">
        <v>0.22015380859375</v>
      </c>
      <c r="C128" s="12">
        <v>0.288726806640625</v>
      </c>
      <c r="D128" s="15">
        <v>4.38690185546875E-2</v>
      </c>
      <c r="E128" s="15">
        <v>4.70733642578125E-2</v>
      </c>
      <c r="F128" s="12">
        <v>0.108047485351563</v>
      </c>
      <c r="G128" s="15">
        <v>5.4779052734375E-3</v>
      </c>
      <c r="H128" s="12">
        <v>6.93359375E-2</v>
      </c>
      <c r="I128" s="15">
        <v>2.55889892578125E-2</v>
      </c>
      <c r="J128" s="12">
        <v>4.730224609375E-2</v>
      </c>
      <c r="K128" s="12">
        <v>0.108200073242188</v>
      </c>
      <c r="L128" s="16">
        <v>3.22418212890625E-2</v>
      </c>
      <c r="M128" s="16">
        <v>4.46624755859375E-2</v>
      </c>
      <c r="N128" s="12">
        <v>0.100814819335938</v>
      </c>
      <c r="O128" s="12">
        <v>6.7108154296875E-2</v>
      </c>
      <c r="P128" s="12">
        <v>4.400634765625E-2</v>
      </c>
      <c r="Q128" s="15">
        <v>1.05712917022705E-2</v>
      </c>
      <c r="R128" s="12">
        <v>1.3824462890625E-2</v>
      </c>
    </row>
    <row r="129" spans="1:18" x14ac:dyDescent="0.25">
      <c r="A129">
        <f t="shared" si="1"/>
        <v>418</v>
      </c>
      <c r="B129" s="12">
        <v>0.191696166992188</v>
      </c>
      <c r="C129" s="12">
        <v>0.260238647460938</v>
      </c>
      <c r="D129" s="15">
        <v>3.51104736328125E-2</v>
      </c>
      <c r="E129" s="15">
        <v>3.71246337890625E-2</v>
      </c>
      <c r="F129" s="15">
        <v>8.74176025390625E-2</v>
      </c>
      <c r="G129" s="12">
        <v>4.119873046875E-3</v>
      </c>
      <c r="H129" s="15">
        <v>5.29327392578125E-2</v>
      </c>
      <c r="I129" s="15">
        <v>2.00653076171875E-2</v>
      </c>
      <c r="J129" s="12">
        <v>3.82080078125E-2</v>
      </c>
      <c r="K129" s="12">
        <v>9.5458984375E-2</v>
      </c>
      <c r="L129" s="16">
        <v>2.66876220703125E-2</v>
      </c>
      <c r="M129" s="16">
        <v>3.48968505859375E-2</v>
      </c>
      <c r="N129" s="12">
        <v>9.1461181640625E-2</v>
      </c>
      <c r="O129" s="15">
        <v>6.68182373046875E-2</v>
      </c>
      <c r="P129" s="12">
        <v>4.248046875E-2</v>
      </c>
      <c r="Q129" s="15">
        <v>1.11324975128174E-2</v>
      </c>
      <c r="R129" s="12">
        <v>9.94873046875E-3</v>
      </c>
    </row>
    <row r="130" spans="1:18" x14ac:dyDescent="0.25">
      <c r="A130">
        <f t="shared" si="1"/>
        <v>420</v>
      </c>
      <c r="B130" s="12">
        <v>0.159042358398438</v>
      </c>
      <c r="C130" s="12">
        <v>0.2227783203125</v>
      </c>
      <c r="D130" s="12">
        <v>3.448486328125E-2</v>
      </c>
      <c r="E130" s="15">
        <v>3.55377197265625E-2</v>
      </c>
      <c r="F130" s="12">
        <v>6.884765625E-2</v>
      </c>
      <c r="G130" s="12">
        <v>3.936767578125E-3</v>
      </c>
      <c r="H130" s="12">
        <v>4.388427734375E-2</v>
      </c>
      <c r="I130" s="12">
        <v>1.9805908203125E-2</v>
      </c>
      <c r="J130" s="12">
        <v>3.2928466796875E-2</v>
      </c>
      <c r="K130" s="12">
        <v>7.2540283203125E-2</v>
      </c>
      <c r="L130" s="11">
        <v>2.3193359375E-2</v>
      </c>
      <c r="M130" s="11">
        <v>3.179931640625E-2</v>
      </c>
      <c r="N130" s="15">
        <v>7.84149169921875E-2</v>
      </c>
      <c r="O130" s="12">
        <v>5.8685302734375E-2</v>
      </c>
      <c r="P130" s="15">
        <v>3.46832275390625E-2</v>
      </c>
      <c r="Q130" s="15">
        <v>1.1526649475097701E-2</v>
      </c>
      <c r="R130" s="12">
        <v>7.26318359375E-3</v>
      </c>
    </row>
    <row r="131" spans="1:18" x14ac:dyDescent="0.25">
      <c r="A131">
        <f t="shared" si="1"/>
        <v>422</v>
      </c>
      <c r="B131" s="12">
        <v>0.143325805664063</v>
      </c>
      <c r="C131" s="12">
        <v>0.197830200195313</v>
      </c>
      <c r="D131" s="12">
        <v>2.9541015625E-2</v>
      </c>
      <c r="E131" s="15">
        <v>3.05328369140625E-2</v>
      </c>
      <c r="F131" s="12">
        <v>6.341552734375E-2</v>
      </c>
      <c r="G131" s="15">
        <v>3.9215087890625E-3</v>
      </c>
      <c r="H131" s="12">
        <v>3.7933349609375E-2</v>
      </c>
      <c r="I131" s="15">
        <v>1.65252685546875E-2</v>
      </c>
      <c r="J131" s="12">
        <v>2.69775390625E-2</v>
      </c>
      <c r="K131" s="12">
        <v>6.829833984375E-2</v>
      </c>
      <c r="L131" s="11">
        <v>1.8463134765625E-2</v>
      </c>
      <c r="M131" s="16">
        <v>2.58941650390625E-2</v>
      </c>
      <c r="N131" s="12">
        <v>6.268310546875E-2</v>
      </c>
      <c r="O131" s="15">
        <v>6.50177001953125E-2</v>
      </c>
      <c r="P131" s="12">
        <v>4.0985107421875E-2</v>
      </c>
      <c r="Q131" s="15">
        <v>1.16817473144531E-2</v>
      </c>
      <c r="R131" s="15">
        <v>5.0201416015625E-3</v>
      </c>
    </row>
    <row r="132" spans="1:18" x14ac:dyDescent="0.25">
      <c r="A132">
        <f t="shared" si="1"/>
        <v>424</v>
      </c>
      <c r="B132" s="12">
        <v>0.121414184570313</v>
      </c>
      <c r="C132" s="12">
        <v>0.17059326171875</v>
      </c>
      <c r="D132" s="15">
        <v>2.46429443359375E-2</v>
      </c>
      <c r="E132" s="15">
        <v>2.55889892578125E-2</v>
      </c>
      <c r="F132" s="12">
        <v>5.3924560546875E-2</v>
      </c>
      <c r="G132" s="15">
        <v>1.0528564453125E-3</v>
      </c>
      <c r="H132" s="15">
        <v>3.16314697265625E-2</v>
      </c>
      <c r="I132" s="12">
        <v>1.3275146484375E-2</v>
      </c>
      <c r="J132" s="15">
        <v>2.19573974609375E-2</v>
      </c>
      <c r="K132" s="12">
        <v>5.6549072265625E-2</v>
      </c>
      <c r="L132" s="11">
        <v>1.446533203125E-2</v>
      </c>
      <c r="M132" s="11">
        <v>2.0782470703125E-2</v>
      </c>
      <c r="N132" s="15">
        <v>5.40618896484375E-2</v>
      </c>
      <c r="O132" s="12">
        <v>6.0150146484375E-2</v>
      </c>
      <c r="P132" s="12">
        <v>3.619384765625E-2</v>
      </c>
      <c r="Q132" s="15">
        <v>1.24065720977783E-2</v>
      </c>
      <c r="R132" s="15">
        <v>3.7994384765625E-3</v>
      </c>
    </row>
    <row r="133" spans="1:18" x14ac:dyDescent="0.25">
      <c r="A133">
        <f t="shared" si="1"/>
        <v>426</v>
      </c>
      <c r="B133" s="12">
        <v>9.8114013671875E-2</v>
      </c>
      <c r="C133" s="12">
        <v>0.14959716796875</v>
      </c>
      <c r="D133" s="15">
        <v>2.14996337890625E-2</v>
      </c>
      <c r="E133" s="12">
        <v>2.2369384765625E-2</v>
      </c>
      <c r="F133" s="12">
        <v>4.6539306640625E-2</v>
      </c>
      <c r="G133" s="15">
        <v>-4.119873046875E-4</v>
      </c>
      <c r="H133" s="15">
        <v>2.71148681640625E-2</v>
      </c>
      <c r="I133" s="15">
        <v>1.10931396484375E-2</v>
      </c>
      <c r="J133" s="12">
        <v>1.8524169921875E-2</v>
      </c>
      <c r="K133" s="15">
        <v>4.85992431640625E-2</v>
      </c>
      <c r="L133" s="16">
        <v>1.12762451171875E-2</v>
      </c>
      <c r="M133" s="16">
        <v>1.72882080078125E-2</v>
      </c>
      <c r="N133" s="15">
        <v>6.42242431640625E-2</v>
      </c>
      <c r="O133" s="15">
        <v>5.13763427734375E-2</v>
      </c>
      <c r="P133" s="15">
        <v>3.36761474609375E-2</v>
      </c>
      <c r="Q133" s="15">
        <v>1.2482205413818399E-2</v>
      </c>
      <c r="R133" s="12">
        <v>3.204345703125E-3</v>
      </c>
    </row>
    <row r="134" spans="1:18" x14ac:dyDescent="0.25">
      <c r="A134">
        <f t="shared" si="1"/>
        <v>428</v>
      </c>
      <c r="B134" s="15">
        <v>8.78753662109375E-2</v>
      </c>
      <c r="C134" s="12">
        <v>0.126937866210938</v>
      </c>
      <c r="D134" s="15">
        <v>1.82647705078125E-2</v>
      </c>
      <c r="E134" s="12">
        <v>1.8890380859375E-2</v>
      </c>
      <c r="F134" s="12">
        <v>3.863525390625E-2</v>
      </c>
      <c r="G134" s="12">
        <v>-1.52587890625E-4</v>
      </c>
      <c r="H134" s="15">
        <v>2.24151611328125E-2</v>
      </c>
      <c r="I134" s="15">
        <v>9.1094970703125E-3</v>
      </c>
      <c r="J134" s="12">
        <v>1.5045166015625E-2</v>
      </c>
      <c r="K134" s="15">
        <v>4.09088134765625E-2</v>
      </c>
      <c r="L134" s="11">
        <v>8.36181640625E-3</v>
      </c>
      <c r="M134" s="11">
        <v>1.3702392578125E-2</v>
      </c>
      <c r="N134" s="15">
        <v>4.78973388671875E-2</v>
      </c>
      <c r="O134" s="12">
        <v>5.6488037109375E-2</v>
      </c>
      <c r="P134" s="15">
        <v>3.29437255859375E-2</v>
      </c>
      <c r="Q134" s="15">
        <v>1.22239952545166E-2</v>
      </c>
      <c r="R134" s="12">
        <v>2.01416015625E-3</v>
      </c>
    </row>
    <row r="135" spans="1:18" x14ac:dyDescent="0.25">
      <c r="A135">
        <f t="shared" si="1"/>
        <v>430</v>
      </c>
      <c r="B135" s="12">
        <v>7.12890625E-2</v>
      </c>
      <c r="C135" s="12">
        <v>0.110366821289063</v>
      </c>
      <c r="D135" s="12">
        <v>1.1871337890625E-2</v>
      </c>
      <c r="E135" s="12">
        <v>1.62353515625E-2</v>
      </c>
      <c r="F135" s="15">
        <v>2.78472900390625E-2</v>
      </c>
      <c r="G135" s="12">
        <v>1.8310546875E-3</v>
      </c>
      <c r="H135" s="15">
        <v>1.86309814453125E-2</v>
      </c>
      <c r="I135" s="12">
        <v>7.87353515625E-3</v>
      </c>
      <c r="J135" s="12">
        <v>1.220703125E-2</v>
      </c>
      <c r="K135" s="15">
        <v>3.59649658203125E-2</v>
      </c>
      <c r="L135" s="16">
        <v>6.1492919921875E-3</v>
      </c>
      <c r="M135" s="11">
        <v>1.1077880859375E-2</v>
      </c>
      <c r="N135" s="12">
        <v>6.28662109375E-2</v>
      </c>
      <c r="O135" s="12">
        <v>5.7952880859375E-2</v>
      </c>
      <c r="P135" s="12">
        <v>3.4393310546875E-2</v>
      </c>
      <c r="Q135" s="12">
        <v>1.1927869354248E-2</v>
      </c>
      <c r="R135" s="15">
        <v>1.3885498046875E-3</v>
      </c>
    </row>
    <row r="136" spans="1:18" x14ac:dyDescent="0.25">
      <c r="A136">
        <f t="shared" si="1"/>
        <v>432</v>
      </c>
      <c r="B136" s="15">
        <v>6.45599365234375E-2</v>
      </c>
      <c r="C136" s="12">
        <v>9.7442626953125E-2</v>
      </c>
      <c r="D136" s="15">
        <v>1.30767822265625E-2</v>
      </c>
      <c r="E136" s="15">
        <v>1.41143798828125E-2</v>
      </c>
      <c r="F136" s="15">
        <v>2.78778076171875E-2</v>
      </c>
      <c r="G136" s="12">
        <v>-2.838134765625E-3</v>
      </c>
      <c r="H136" s="15">
        <v>1.67694091796875E-2</v>
      </c>
      <c r="I136" s="15">
        <v>6.0882568359375E-3</v>
      </c>
      <c r="J136" s="15">
        <v>1.02386474609375E-2</v>
      </c>
      <c r="K136" s="15">
        <v>2.68402099609375E-2</v>
      </c>
      <c r="L136" s="11">
        <v>4.058837890625E-3</v>
      </c>
      <c r="M136" s="16">
        <v>8.4991455078125E-3</v>
      </c>
      <c r="N136" s="12">
        <v>4.4403076171875E-2</v>
      </c>
      <c r="O136" s="15">
        <v>5.07049560546875E-2</v>
      </c>
      <c r="P136" s="15">
        <v>2.70538330078125E-2</v>
      </c>
      <c r="Q136" s="15">
        <v>1.21258370819092E-2</v>
      </c>
      <c r="R136" s="15">
        <v>7.781982421875E-4</v>
      </c>
    </row>
    <row r="137" spans="1:18" x14ac:dyDescent="0.25">
      <c r="A137">
        <f t="shared" si="1"/>
        <v>434</v>
      </c>
      <c r="B137" s="15">
        <v>5.53741455078125E-2</v>
      </c>
      <c r="C137" s="15">
        <v>8.23516845703125E-2</v>
      </c>
      <c r="D137" s="12">
        <v>1.1566162109375E-2</v>
      </c>
      <c r="E137" s="15">
        <v>1.22222900390625E-2</v>
      </c>
      <c r="F137" s="12">
        <v>2.3101806640625E-2</v>
      </c>
      <c r="G137" s="15">
        <v>-1.1444091796875E-3</v>
      </c>
      <c r="H137" s="12">
        <v>1.3824462890625E-2</v>
      </c>
      <c r="I137" s="15">
        <v>5.3253173828125E-3</v>
      </c>
      <c r="J137" s="15">
        <v>8.4381103515625E-3</v>
      </c>
      <c r="K137" s="12">
        <v>2.33154296875E-2</v>
      </c>
      <c r="L137" s="16">
        <v>2.6397705078125E-3</v>
      </c>
      <c r="M137" s="11">
        <v>6.622314453125E-3</v>
      </c>
      <c r="N137" s="12">
        <v>4.5196533203125E-2</v>
      </c>
      <c r="O137" s="12">
        <v>5.1788330078125E-2</v>
      </c>
      <c r="P137" s="12">
        <v>2.8594970703125E-2</v>
      </c>
      <c r="Q137" s="15">
        <v>1.20914222717285E-2</v>
      </c>
      <c r="R137" s="15">
        <v>6.866455078125E-4</v>
      </c>
    </row>
    <row r="138" spans="1:18" x14ac:dyDescent="0.25">
      <c r="A138">
        <f t="shared" si="1"/>
        <v>436</v>
      </c>
      <c r="B138" s="15">
        <v>4.61578369140625E-2</v>
      </c>
      <c r="C138" s="12">
        <v>6.7291259765625E-2</v>
      </c>
      <c r="D138" s="12">
        <v>9.796142578125E-3</v>
      </c>
      <c r="E138" s="12">
        <v>1.031494140625E-2</v>
      </c>
      <c r="F138" s="15">
        <v>1.88140869140625E-2</v>
      </c>
      <c r="G138" s="15">
        <v>-1.4495849609375E-3</v>
      </c>
      <c r="H138" s="12">
        <v>1.1688232421875E-2</v>
      </c>
      <c r="I138" s="15">
        <v>4.4097900390625E-3</v>
      </c>
      <c r="J138" s="12">
        <v>6.591796875E-3</v>
      </c>
      <c r="K138" s="12">
        <v>1.8157958984375E-2</v>
      </c>
      <c r="L138" s="11">
        <v>1.556396484375E-3</v>
      </c>
      <c r="M138" s="11">
        <v>4.791259765625E-3</v>
      </c>
      <c r="N138" s="12">
        <v>4.30908203125E-2</v>
      </c>
      <c r="O138" s="15">
        <v>4.88128662109375E-2</v>
      </c>
      <c r="P138" s="15">
        <v>2.66571044921875E-2</v>
      </c>
      <c r="Q138" s="15">
        <v>1.18067239379883E-2</v>
      </c>
      <c r="R138" s="12">
        <v>2.13623046875E-4</v>
      </c>
    </row>
    <row r="139" spans="1:18" x14ac:dyDescent="0.25">
      <c r="A139">
        <f t="shared" si="1"/>
        <v>438</v>
      </c>
      <c r="B139" s="12">
        <v>3.9154052734375E-2</v>
      </c>
      <c r="C139" s="15">
        <v>5.57403564453125E-2</v>
      </c>
      <c r="D139" s="12">
        <v>8.331298828125E-3</v>
      </c>
      <c r="E139" s="15">
        <v>9.1705322265625E-3</v>
      </c>
      <c r="F139" s="15">
        <v>1.54571533203125E-2</v>
      </c>
      <c r="G139" s="15">
        <v>-1.8768310546875E-3</v>
      </c>
      <c r="H139" s="12">
        <v>1.0040283203125E-2</v>
      </c>
      <c r="I139" s="12">
        <v>3.47900390625E-3</v>
      </c>
      <c r="J139" s="12">
        <v>5.37109375E-3</v>
      </c>
      <c r="K139" s="15">
        <v>1.42974853515625E-2</v>
      </c>
      <c r="L139" s="11">
        <v>4.57763671875E-4</v>
      </c>
      <c r="M139" s="16">
        <v>3.3111572265625E-3</v>
      </c>
      <c r="N139" s="15">
        <v>4.59136962890625E-2</v>
      </c>
      <c r="O139" s="12">
        <v>4.718017578125E-2</v>
      </c>
      <c r="P139" s="15">
        <v>2.52838134765625E-2</v>
      </c>
      <c r="Q139" s="15">
        <v>1.1605915832519499E-2</v>
      </c>
      <c r="R139" s="12">
        <v>-1.52587890625E-4</v>
      </c>
    </row>
    <row r="140" spans="1:18" x14ac:dyDescent="0.25">
      <c r="A140">
        <f t="shared" si="1"/>
        <v>440</v>
      </c>
      <c r="B140" s="12">
        <v>2.7740478515625E-2</v>
      </c>
      <c r="C140" s="12">
        <v>4.0802001953125E-2</v>
      </c>
      <c r="D140" s="15">
        <v>4.0740966796875E-3</v>
      </c>
      <c r="E140" s="15">
        <v>7.9803466796875E-3</v>
      </c>
      <c r="F140" s="12">
        <v>9.46044921875E-3</v>
      </c>
      <c r="G140" s="15">
        <v>-8.697509765625E-4</v>
      </c>
      <c r="H140" s="15">
        <v>8.3770751953125E-3</v>
      </c>
      <c r="I140" s="15">
        <v>3.0059814453125E-3</v>
      </c>
      <c r="J140" s="12">
        <v>4.21142578125E-3</v>
      </c>
      <c r="K140" s="15">
        <v>1.08795166015625E-2</v>
      </c>
      <c r="L140" s="11">
        <v>-2.13623046875E-4</v>
      </c>
      <c r="M140" s="16">
        <v>2.1820068359375E-3</v>
      </c>
      <c r="N140" s="15">
        <v>5.76629638671875E-2</v>
      </c>
      <c r="O140" s="12">
        <v>4.4464111328125E-2</v>
      </c>
      <c r="P140" s="15">
        <v>2.35137939453125E-2</v>
      </c>
      <c r="Q140" s="15">
        <v>1.20461743927002E-2</v>
      </c>
      <c r="R140" s="15">
        <v>-1.678466796875E-4</v>
      </c>
    </row>
    <row r="141" spans="1:18" x14ac:dyDescent="0.25">
      <c r="A141">
        <f t="shared" si="1"/>
        <v>442</v>
      </c>
      <c r="B141" s="15">
        <v>2.68402099609375E-2</v>
      </c>
      <c r="C141" s="15">
        <v>3.66058349609375E-2</v>
      </c>
      <c r="D141" s="12">
        <v>6.011962890625E-3</v>
      </c>
      <c r="E141" s="15">
        <v>6.8817138671875E-3</v>
      </c>
      <c r="F141" s="15">
        <v>1.00555419921875E-2</v>
      </c>
      <c r="G141" s="12">
        <v>-2.166748046875E-3</v>
      </c>
      <c r="H141" s="15">
        <v>7.2479248046875E-3</v>
      </c>
      <c r="I141" s="12">
        <v>2.227783203125E-3</v>
      </c>
      <c r="J141" s="15">
        <v>3.2196044921875E-3</v>
      </c>
      <c r="K141" s="12">
        <v>8.23974609375E-3</v>
      </c>
      <c r="L141" s="11">
        <v>-1.068115234375E-3</v>
      </c>
      <c r="M141" s="16">
        <v>1.1444091796875E-3</v>
      </c>
      <c r="N141" s="15">
        <v>6.03485107421875E-2</v>
      </c>
      <c r="O141" s="12">
        <v>4.26025390625E-2</v>
      </c>
      <c r="P141" s="12">
        <v>2.20947265625E-2</v>
      </c>
      <c r="Q141" s="15">
        <v>1.1810224868774401E-2</v>
      </c>
      <c r="R141" s="12">
        <v>-7.32421875E-4</v>
      </c>
    </row>
    <row r="142" spans="1:18" x14ac:dyDescent="0.25">
      <c r="A142">
        <f t="shared" si="1"/>
        <v>444</v>
      </c>
      <c r="B142" s="12">
        <v>2.1881103515625E-2</v>
      </c>
      <c r="C142" s="15">
        <v>2.93731689453125E-2</v>
      </c>
      <c r="D142" s="12">
        <v>4.8828125E-3</v>
      </c>
      <c r="E142" s="15">
        <v>5.9967041015625E-3</v>
      </c>
      <c r="F142" s="12">
        <v>8.087158203125E-3</v>
      </c>
      <c r="G142" s="12">
        <v>-2.50244140625E-3</v>
      </c>
      <c r="H142" s="15">
        <v>6.1187744140625E-3</v>
      </c>
      <c r="I142" s="12">
        <v>1.77001953125E-3</v>
      </c>
      <c r="J142" s="15">
        <v>2.3956298828125E-3</v>
      </c>
      <c r="K142" s="15">
        <v>5.9661865234375E-3</v>
      </c>
      <c r="L142" s="11">
        <v>-1.495361328125E-3</v>
      </c>
      <c r="M142" s="11">
        <v>3.0517578125E-4</v>
      </c>
      <c r="N142" s="12">
        <v>5.99365234375E-2</v>
      </c>
      <c r="O142" s="15">
        <v>3.99627685546875E-2</v>
      </c>
      <c r="P142" s="15">
        <v>2.06451416015625E-2</v>
      </c>
      <c r="Q142" s="12">
        <v>1.1830437789917001E-2</v>
      </c>
      <c r="R142" s="15">
        <v>-7.476806640625E-4</v>
      </c>
    </row>
    <row r="143" spans="1:18" x14ac:dyDescent="0.25">
      <c r="A143">
        <f t="shared" si="1"/>
        <v>446</v>
      </c>
      <c r="B143" s="12">
        <v>1.776123046875E-2</v>
      </c>
      <c r="C143" s="15">
        <v>2.35137939453125E-2</v>
      </c>
      <c r="D143" s="12">
        <v>4.241943359375E-3</v>
      </c>
      <c r="E143" s="15">
        <v>5.2947998046875E-3</v>
      </c>
      <c r="F143" s="12">
        <v>6.561279296875E-3</v>
      </c>
      <c r="G143" s="15">
        <v>-3.0975341796875E-3</v>
      </c>
      <c r="H143" s="15">
        <v>5.2642822265625E-3</v>
      </c>
      <c r="I143" s="12">
        <v>1.220703125E-3</v>
      </c>
      <c r="J143" s="15">
        <v>1.7852783203125E-3</v>
      </c>
      <c r="K143" s="12">
        <v>3.72314453125E-3</v>
      </c>
      <c r="L143" s="16">
        <v>-1.9683837890625E-3</v>
      </c>
      <c r="M143" s="11">
        <v>-2.44140625E-4</v>
      </c>
      <c r="N143" s="12">
        <v>6.1492919921875E-2</v>
      </c>
      <c r="O143" s="15">
        <v>3.74908447265625E-2</v>
      </c>
      <c r="P143" s="15">
        <v>1.86004638671875E-2</v>
      </c>
      <c r="Q143" s="15">
        <v>1.09548748168945E-2</v>
      </c>
      <c r="R143" s="15">
        <v>-9.918212890625E-4</v>
      </c>
    </row>
    <row r="144" spans="1:18" x14ac:dyDescent="0.25">
      <c r="A144">
        <f t="shared" si="1"/>
        <v>448</v>
      </c>
      <c r="B144" s="15">
        <v>1.42669677734375E-2</v>
      </c>
      <c r="C144" s="15">
        <v>1.85394287109375E-2</v>
      </c>
      <c r="D144" s="15">
        <v>3.5858154296875E-3</v>
      </c>
      <c r="E144" s="15">
        <v>4.8980712890625E-3</v>
      </c>
      <c r="F144" s="12">
        <v>5.157470703125E-3</v>
      </c>
      <c r="G144" s="12">
        <v>-3.875732421875E-3</v>
      </c>
      <c r="H144" s="15">
        <v>4.7149658203125E-3</v>
      </c>
      <c r="I144" s="15">
        <v>8.697509765625E-4</v>
      </c>
      <c r="J144" s="15">
        <v>1.2969970703125E-3</v>
      </c>
      <c r="K144" s="12">
        <v>1.77001953125E-3</v>
      </c>
      <c r="L144" s="16">
        <v>-2.2125244140625E-3</v>
      </c>
      <c r="M144" s="16">
        <v>-9.918212890625E-4</v>
      </c>
      <c r="N144" s="12">
        <v>6.06689453125E-2</v>
      </c>
      <c r="O144" s="12">
        <v>3.40576171875E-2</v>
      </c>
      <c r="P144" s="15">
        <v>1.63726806640625E-2</v>
      </c>
      <c r="Q144" s="15">
        <v>1.00678182220459E-2</v>
      </c>
      <c r="R144" s="12">
        <v>-1.129150390625E-3</v>
      </c>
    </row>
    <row r="145" spans="1:18" x14ac:dyDescent="0.25">
      <c r="A145">
        <f t="shared" ref="A145:A208" si="2">A144+2</f>
        <v>450</v>
      </c>
      <c r="B145" s="12">
        <v>1.1383056640625E-2</v>
      </c>
      <c r="C145" s="15">
        <v>1.48773193359375E-2</v>
      </c>
      <c r="D145" s="15">
        <v>3.0975341796875E-3</v>
      </c>
      <c r="E145" s="12">
        <v>4.33349609375E-3</v>
      </c>
      <c r="F145" s="15">
        <v>4.0130615234375E-3</v>
      </c>
      <c r="G145" s="15">
        <v>-4.1351318359375E-3</v>
      </c>
      <c r="H145" s="15">
        <v>4.0435791015625E-3</v>
      </c>
      <c r="I145" s="12">
        <v>7.01904296875E-4</v>
      </c>
      <c r="J145" s="12">
        <v>8.23974609375E-4</v>
      </c>
      <c r="K145" s="12">
        <v>4.2724609375E-4</v>
      </c>
      <c r="L145" s="16">
        <v>-2.4261474609375E-3</v>
      </c>
      <c r="M145" s="11">
        <v>-1.15966796875E-3</v>
      </c>
      <c r="N145" s="15">
        <v>6.24237060546875E-2</v>
      </c>
      <c r="O145" s="12">
        <v>3.1829833984375E-2</v>
      </c>
      <c r="P145" s="15">
        <v>1.48468017578125E-2</v>
      </c>
      <c r="Q145" s="15">
        <v>9.1896130371093704E-3</v>
      </c>
      <c r="R145" s="12">
        <v>-1.251220703125E-3</v>
      </c>
    </row>
    <row r="146" spans="1:18" x14ac:dyDescent="0.25">
      <c r="A146">
        <f t="shared" si="2"/>
        <v>452</v>
      </c>
      <c r="B146" s="12">
        <v>8.7890625E-3</v>
      </c>
      <c r="C146" s="15">
        <v>1.15203857421875E-2</v>
      </c>
      <c r="D146" s="15">
        <v>2.8839111328125E-3</v>
      </c>
      <c r="E146" s="12">
        <v>4.0283203125E-3</v>
      </c>
      <c r="F146" s="12">
        <v>3.143310546875E-3</v>
      </c>
      <c r="G146" s="15">
        <v>-4.4403076171875E-3</v>
      </c>
      <c r="H146" s="15">
        <v>3.6468505859375E-3</v>
      </c>
      <c r="I146" s="12">
        <v>3.662109375E-4</v>
      </c>
      <c r="J146" s="15">
        <v>4.119873046875E-4</v>
      </c>
      <c r="K146" s="15">
        <v>-6.256103515625E-4</v>
      </c>
      <c r="L146" s="11">
        <v>-2.655029296875E-3</v>
      </c>
      <c r="M146" s="11">
        <v>-1.3427734375E-3</v>
      </c>
      <c r="N146" s="15">
        <v>6.16912841796875E-2</v>
      </c>
      <c r="O146" s="15">
        <v>2.91595458984375E-2</v>
      </c>
      <c r="P146" s="15">
        <v>1.30767822265625E-2</v>
      </c>
      <c r="Q146" s="15">
        <v>8.8630356445312496E-3</v>
      </c>
      <c r="R146" s="15">
        <v>-1.3580322265625E-3</v>
      </c>
    </row>
    <row r="147" spans="1:18" x14ac:dyDescent="0.25">
      <c r="A147">
        <f t="shared" si="2"/>
        <v>454</v>
      </c>
      <c r="B147" s="12">
        <v>6.988525390625E-3</v>
      </c>
      <c r="C147" s="12">
        <v>9.27734375E-3</v>
      </c>
      <c r="D147" s="12">
        <v>2.685546875E-3</v>
      </c>
      <c r="E147" s="15">
        <v>3.6773681640625E-3</v>
      </c>
      <c r="F147" s="15">
        <v>2.4566650390625E-3</v>
      </c>
      <c r="G147" s="15">
        <v>-4.3792724609375E-3</v>
      </c>
      <c r="H147" s="12">
        <v>3.0517578125E-3</v>
      </c>
      <c r="I147" s="15">
        <v>3.204345703125E-4</v>
      </c>
      <c r="J147" s="12">
        <v>1.8310546875E-4</v>
      </c>
      <c r="K147" s="15">
        <v>-1.0833740234375E-3</v>
      </c>
      <c r="L147" s="16">
        <v>-2.7923583984375E-3</v>
      </c>
      <c r="M147" s="16">
        <v>-1.5716552734375E-3</v>
      </c>
      <c r="N147" s="15">
        <v>6.34613037109375E-2</v>
      </c>
      <c r="O147" s="15">
        <v>2.25677490234375E-2</v>
      </c>
      <c r="P147" s="15">
        <v>7.6446533203125E-3</v>
      </c>
      <c r="Q147" s="15">
        <v>9.1461486511230494E-3</v>
      </c>
      <c r="R147" s="12">
        <v>-1.220703125E-3</v>
      </c>
    </row>
    <row r="148" spans="1:18" x14ac:dyDescent="0.25">
      <c r="A148">
        <f t="shared" si="2"/>
        <v>456</v>
      </c>
      <c r="B148" s="15">
        <v>5.4168701171875E-3</v>
      </c>
      <c r="C148" s="15">
        <v>7.2784423828125E-3</v>
      </c>
      <c r="D148" s="12">
        <v>2.288818359375E-3</v>
      </c>
      <c r="E148" s="15">
        <v>3.4637451171875E-3</v>
      </c>
      <c r="F148" s="12">
        <v>1.708984375E-3</v>
      </c>
      <c r="G148" s="12">
        <v>-3.90625E-3</v>
      </c>
      <c r="H148" s="12">
        <v>2.777099609375E-3</v>
      </c>
      <c r="I148" s="15">
        <v>1.983642578125E-4</v>
      </c>
      <c r="J148" s="12">
        <v>-3.0517578125E-5</v>
      </c>
      <c r="K148" s="12">
        <v>-1.251220703125E-3</v>
      </c>
      <c r="L148" s="11">
        <v>-2.9296875E-3</v>
      </c>
      <c r="M148" s="16">
        <v>-1.7242431640625E-3</v>
      </c>
      <c r="N148" s="15">
        <v>6.26373291015625E-2</v>
      </c>
      <c r="O148" s="12">
        <v>2.032470703125E-2</v>
      </c>
      <c r="P148" s="12">
        <v>1.1016845703125E-2</v>
      </c>
      <c r="Q148" s="15">
        <v>9.3671696777343806E-3</v>
      </c>
      <c r="R148" s="15">
        <v>-1.5411376953125E-3</v>
      </c>
    </row>
    <row r="149" spans="1:18" x14ac:dyDescent="0.25">
      <c r="A149">
        <f t="shared" si="2"/>
        <v>458</v>
      </c>
      <c r="B149" s="12">
        <v>4.302978515625E-3</v>
      </c>
      <c r="C149" s="12">
        <v>5.706787109375E-3</v>
      </c>
      <c r="D149" s="15">
        <v>2.1820068359375E-3</v>
      </c>
      <c r="E149" s="12">
        <v>3.173828125E-3</v>
      </c>
      <c r="F149" s="12">
        <v>1.0986328125E-3</v>
      </c>
      <c r="G149" s="15">
        <v>-2.5177001953125E-3</v>
      </c>
      <c r="H149" s="12">
        <v>2.3193359375E-3</v>
      </c>
      <c r="I149" s="15">
        <v>1.068115234375E-4</v>
      </c>
      <c r="J149" s="15">
        <v>-1.678466796875E-4</v>
      </c>
      <c r="K149" s="15">
        <v>-5.950927734375E-4</v>
      </c>
      <c r="L149" s="16">
        <v>-2.9754638671875E-3</v>
      </c>
      <c r="M149" s="11">
        <v>-1.5869140625E-3</v>
      </c>
      <c r="N149" s="12">
        <v>6.4697265625E-2</v>
      </c>
      <c r="O149" s="12">
        <v>2.45361328125E-2</v>
      </c>
      <c r="P149" s="12">
        <v>1.2054443359375E-2</v>
      </c>
      <c r="Q149" s="15">
        <v>1.0080765060424801E-2</v>
      </c>
      <c r="R149" s="15">
        <v>-1.6021728515625E-3</v>
      </c>
    </row>
    <row r="150" spans="1:18" x14ac:dyDescent="0.25">
      <c r="A150">
        <f t="shared" si="2"/>
        <v>460</v>
      </c>
      <c r="B150" s="15">
        <v>3.2501220703125E-3</v>
      </c>
      <c r="C150" s="15">
        <v>4.6844482421875E-3</v>
      </c>
      <c r="D150" s="15">
        <v>1.8768310546875E-3</v>
      </c>
      <c r="E150" s="15">
        <v>3.0364990234375E-3</v>
      </c>
      <c r="F150" s="15">
        <v>1.2664794921875E-3</v>
      </c>
      <c r="G150" s="15">
        <v>-3.4637451171875E-3</v>
      </c>
      <c r="H150" s="12">
        <v>2.288818359375E-3</v>
      </c>
      <c r="I150" s="12">
        <v>-1.52587890625E-4</v>
      </c>
      <c r="J150" s="15">
        <v>-2.593994140625E-4</v>
      </c>
      <c r="K150" s="12">
        <v>-1.64794921875E-3</v>
      </c>
      <c r="L150" s="11">
        <v>-3.143310546875E-3</v>
      </c>
      <c r="M150" s="16">
        <v>-1.9378662109375E-3</v>
      </c>
      <c r="N150" s="15">
        <v>6.34307861328125E-2</v>
      </c>
      <c r="O150" s="15">
        <v>2.16217041015625E-2</v>
      </c>
      <c r="P150" s="12">
        <v>9.735107421875E-3</v>
      </c>
      <c r="Q150" s="15">
        <v>1.14843740844727E-2</v>
      </c>
      <c r="R150" s="15">
        <v>-1.7852783203125E-3</v>
      </c>
    </row>
    <row r="151" spans="1:18" x14ac:dyDescent="0.25">
      <c r="A151">
        <f t="shared" si="2"/>
        <v>462</v>
      </c>
      <c r="B151" s="15">
        <v>2.6702880859375E-3</v>
      </c>
      <c r="C151" s="15">
        <v>3.5858154296875E-3</v>
      </c>
      <c r="D151" s="15">
        <v>1.4495849609375E-3</v>
      </c>
      <c r="E151" s="15">
        <v>2.8228759765625E-3</v>
      </c>
      <c r="F151" s="15">
        <v>1.0833740234375E-3</v>
      </c>
      <c r="G151" s="12">
        <v>-4.39453125E-3</v>
      </c>
      <c r="H151" s="12">
        <v>2.288818359375E-3</v>
      </c>
      <c r="I151" s="12">
        <v>-3.0517578125E-4</v>
      </c>
      <c r="J151" s="12">
        <v>-4.2724609375E-4</v>
      </c>
      <c r="K151" s="12">
        <v>-2.532958984375E-3</v>
      </c>
      <c r="L151" s="11">
        <v>-3.35693359375E-3</v>
      </c>
      <c r="M151" s="11">
        <v>-2.044677734375E-3</v>
      </c>
      <c r="N151" s="12">
        <v>6.4239501953125E-2</v>
      </c>
      <c r="O151" s="12">
        <v>1.4190673828125E-2</v>
      </c>
      <c r="P151" s="12">
        <v>3.631591796875E-3</v>
      </c>
      <c r="Q151" s="15">
        <v>1.14887997894287E-2</v>
      </c>
      <c r="R151" s="12">
        <v>-1.8310546875E-3</v>
      </c>
    </row>
    <row r="152" spans="1:18" x14ac:dyDescent="0.25">
      <c r="A152">
        <f t="shared" si="2"/>
        <v>464</v>
      </c>
      <c r="B152" s="12">
        <v>2.01416015625E-3</v>
      </c>
      <c r="C152" s="12">
        <v>3.23486328125E-3</v>
      </c>
      <c r="D152" s="12">
        <v>1.708984375E-3</v>
      </c>
      <c r="E152" s="12">
        <v>2.716064453125E-3</v>
      </c>
      <c r="F152" s="12">
        <v>3.0517578125E-5</v>
      </c>
      <c r="G152" s="15">
        <v>-1.2359619140625E-3</v>
      </c>
      <c r="H152" s="15">
        <v>1.5106201171875E-3</v>
      </c>
      <c r="I152" s="15">
        <v>1.068115234375E-4</v>
      </c>
      <c r="J152" s="15">
        <v>-4.425048828125E-4</v>
      </c>
      <c r="K152" s="12">
        <v>-3.662109375E-4</v>
      </c>
      <c r="L152" s="11">
        <v>-3.021240234375E-3</v>
      </c>
      <c r="M152" s="11">
        <v>-1.8310546875E-3</v>
      </c>
      <c r="N152" s="12">
        <v>6.3385009765625E-2</v>
      </c>
      <c r="O152" s="15">
        <v>1.99737548828125E-2</v>
      </c>
      <c r="P152" s="15">
        <v>1.02691650390625E-2</v>
      </c>
      <c r="Q152" s="12">
        <v>1.1047220123291001E-2</v>
      </c>
      <c r="R152" s="15">
        <v>-1.9378662109375E-3</v>
      </c>
    </row>
    <row r="153" spans="1:18" x14ac:dyDescent="0.25">
      <c r="A153">
        <f t="shared" si="2"/>
        <v>466</v>
      </c>
      <c r="B153" s="15">
        <v>1.6937255859375E-3</v>
      </c>
      <c r="C153" s="12">
        <v>2.50244140625E-3</v>
      </c>
      <c r="D153" s="12">
        <v>1.251220703125E-3</v>
      </c>
      <c r="E153" s="12">
        <v>2.44140625E-4</v>
      </c>
      <c r="F153" s="15">
        <v>6.866455078125E-4</v>
      </c>
      <c r="G153" s="12">
        <v>-3.173828125E-3</v>
      </c>
      <c r="H153" s="12">
        <v>9.1552734375E-5</v>
      </c>
      <c r="I153" s="15">
        <v>-4.425048828125E-4</v>
      </c>
      <c r="J153" s="15">
        <v>-5.645751953125E-4</v>
      </c>
      <c r="K153" s="15">
        <v>-1.9073486328125E-3</v>
      </c>
      <c r="L153" s="11">
        <v>-2.38037109375E-3</v>
      </c>
      <c r="M153" s="16">
        <v>-1.52587890625E-5</v>
      </c>
      <c r="N153" s="12">
        <v>6.439208984375E-2</v>
      </c>
      <c r="O153" s="12">
        <v>1.605224609375E-2</v>
      </c>
      <c r="P153" s="15">
        <v>6.8817138671875E-3</v>
      </c>
      <c r="Q153" s="12">
        <v>1.0434887512206999E-2</v>
      </c>
      <c r="R153" s="12">
        <v>-2.471923828125E-3</v>
      </c>
    </row>
    <row r="154" spans="1:18" x14ac:dyDescent="0.25">
      <c r="A154">
        <f t="shared" si="2"/>
        <v>468</v>
      </c>
      <c r="B154" s="12">
        <v>1.3427734375E-3</v>
      </c>
      <c r="C154" s="15">
        <v>2.0904541015625E-3</v>
      </c>
      <c r="D154" s="12">
        <v>1.15966796875E-3</v>
      </c>
      <c r="E154" s="15">
        <v>2.4261474609375E-3</v>
      </c>
      <c r="F154" s="15">
        <v>3.509521484375E-4</v>
      </c>
      <c r="G154" s="15">
        <v>-3.2806396484375E-3</v>
      </c>
      <c r="H154" s="12">
        <v>1.64794921875E-3</v>
      </c>
      <c r="I154" s="15">
        <v>-4.730224609375E-4</v>
      </c>
      <c r="J154" s="12">
        <v>-4.8828125E-4</v>
      </c>
      <c r="K154" s="12">
        <v>-1.953125E-3</v>
      </c>
      <c r="L154" s="16">
        <v>-3.0364990234375E-3</v>
      </c>
      <c r="M154" s="11">
        <v>-2.01416015625E-3</v>
      </c>
      <c r="N154" s="12">
        <v>6.2530517578125E-2</v>
      </c>
      <c r="O154" s="15">
        <v>1.40228271484375E-2</v>
      </c>
      <c r="P154" s="15">
        <v>5.6915283203125E-3</v>
      </c>
      <c r="Q154" s="15">
        <v>1.02411473236084E-2</v>
      </c>
      <c r="R154" s="12">
        <v>-2.197265625E-3</v>
      </c>
    </row>
    <row r="155" spans="1:18" x14ac:dyDescent="0.25">
      <c r="A155">
        <f t="shared" si="2"/>
        <v>470</v>
      </c>
      <c r="B155" s="15">
        <v>1.2054443359375E-3</v>
      </c>
      <c r="C155" s="15">
        <v>1.8768310546875E-3</v>
      </c>
      <c r="D155" s="15">
        <v>9.307861328125E-4</v>
      </c>
      <c r="E155" s="15">
        <v>2.6092529296875E-3</v>
      </c>
      <c r="F155" s="15">
        <v>4.730224609375E-4</v>
      </c>
      <c r="G155" s="12">
        <v>-5.79833984375E-3</v>
      </c>
      <c r="H155" s="15">
        <v>1.8463134765625E-3</v>
      </c>
      <c r="I155" s="12">
        <v>-7.01904296875E-4</v>
      </c>
      <c r="J155" s="15">
        <v>-7.781982421875E-4</v>
      </c>
      <c r="K155" s="12">
        <v>-4.150390625E-3</v>
      </c>
      <c r="L155" s="11">
        <v>-3.509521484375E-3</v>
      </c>
      <c r="M155" s="11">
        <v>-2.166748046875E-3</v>
      </c>
      <c r="N155" s="12">
        <v>4.6875E-2</v>
      </c>
      <c r="O155" s="12">
        <v>9.307861328125E-3</v>
      </c>
      <c r="P155" s="12">
        <v>1.28173828125E-3</v>
      </c>
      <c r="Q155" s="12">
        <v>1.0283620880126999E-2</v>
      </c>
      <c r="R155" s="12">
        <v>-2.197265625E-3</v>
      </c>
    </row>
    <row r="156" spans="1:18" x14ac:dyDescent="0.25">
      <c r="A156">
        <f t="shared" si="2"/>
        <v>472</v>
      </c>
      <c r="B156" s="12">
        <v>9.46044921875E-4</v>
      </c>
      <c r="C156" s="15">
        <v>1.5716552734375E-3</v>
      </c>
      <c r="D156" s="12">
        <v>1.312255859375E-3</v>
      </c>
      <c r="E156" s="15">
        <v>2.5482177734375E-3</v>
      </c>
      <c r="F156" s="12">
        <v>-5.79833984375E-4</v>
      </c>
      <c r="G156" s="15">
        <v>-2.8228759765625E-3</v>
      </c>
      <c r="H156" s="15">
        <v>1.2054443359375E-3</v>
      </c>
      <c r="I156" s="12">
        <v>-3.35693359375E-4</v>
      </c>
      <c r="J156" s="15">
        <v>-7.171630859375E-4</v>
      </c>
      <c r="K156" s="15">
        <v>-1.6632080078125E-3</v>
      </c>
      <c r="L156" s="11">
        <v>-3.265380859375E-3</v>
      </c>
      <c r="M156" s="11">
        <v>-2.0751953125E-3</v>
      </c>
      <c r="N156" s="15">
        <v>5.83038330078125E-2</v>
      </c>
      <c r="O156" s="12">
        <v>1.08642578125E-2</v>
      </c>
      <c r="P156" s="12">
        <v>4.180908203125E-3</v>
      </c>
      <c r="Q156" s="15">
        <v>9.9894105834960906E-3</v>
      </c>
      <c r="R156" s="12">
        <v>-2.0751953125E-3</v>
      </c>
    </row>
    <row r="157" spans="1:18" x14ac:dyDescent="0.25">
      <c r="A157">
        <f t="shared" si="2"/>
        <v>474</v>
      </c>
      <c r="B157" s="15">
        <v>7.781982421875E-4</v>
      </c>
      <c r="C157" s="12">
        <v>1.46484375E-3</v>
      </c>
      <c r="D157" s="15">
        <v>1.1749267578125E-3</v>
      </c>
      <c r="E157" s="12">
        <v>2.288818359375E-3</v>
      </c>
      <c r="F157" s="15">
        <v>-1.068115234375E-4</v>
      </c>
      <c r="G157" s="15">
        <v>-3.1890869140625E-3</v>
      </c>
      <c r="H157" s="12">
        <v>1.28173828125E-3</v>
      </c>
      <c r="I157" s="15">
        <v>-4.119873046875E-4</v>
      </c>
      <c r="J157" s="15">
        <v>-9.002685546875E-4</v>
      </c>
      <c r="K157" s="12">
        <v>-2.166748046875E-3</v>
      </c>
      <c r="L157" s="16">
        <v>-3.4027099609375E-3</v>
      </c>
      <c r="M157" s="16">
        <v>-1.9683837890625E-3</v>
      </c>
      <c r="N157" s="15">
        <v>6.00738525390625E-2</v>
      </c>
      <c r="O157" s="12">
        <v>7.8125E-3</v>
      </c>
      <c r="P157" s="15">
        <v>1.9683837890625E-3</v>
      </c>
      <c r="Q157" s="15">
        <v>1.04564215393066E-2</v>
      </c>
      <c r="R157" s="12">
        <v>-2.349853515625E-3</v>
      </c>
    </row>
    <row r="158" spans="1:18" x14ac:dyDescent="0.25">
      <c r="A158">
        <f t="shared" si="2"/>
        <v>476</v>
      </c>
      <c r="B158" s="12">
        <v>6.7138671875E-4</v>
      </c>
      <c r="C158" s="12">
        <v>1.28173828125E-3</v>
      </c>
      <c r="D158" s="15">
        <v>1.0528564453125E-3</v>
      </c>
      <c r="E158" s="12">
        <v>2.3193359375E-3</v>
      </c>
      <c r="F158" s="15">
        <v>-4.57763671875E-5</v>
      </c>
      <c r="G158" s="15">
        <v>-3.3416748046875E-3</v>
      </c>
      <c r="H158" s="15">
        <v>1.2664794921875E-3</v>
      </c>
      <c r="I158" s="15">
        <v>-5.645751953125E-4</v>
      </c>
      <c r="J158" s="12">
        <v>-1.007080078125E-3</v>
      </c>
      <c r="K158" s="15">
        <v>-2.3040771484375E-3</v>
      </c>
      <c r="L158" s="16">
        <v>-3.4027099609375E-3</v>
      </c>
      <c r="M158" s="11">
        <v>-1.922607421875E-3</v>
      </c>
      <c r="N158" s="15">
        <v>5.76019287109375E-2</v>
      </c>
      <c r="O158" s="15">
        <v>6.8817138671875E-3</v>
      </c>
      <c r="P158" s="15">
        <v>1.6021728515625E-3</v>
      </c>
      <c r="Q158" s="15">
        <v>1.1421819717407199E-2</v>
      </c>
      <c r="R158" s="12">
        <v>-2.685546875E-3</v>
      </c>
    </row>
    <row r="159" spans="1:18" x14ac:dyDescent="0.25">
      <c r="A159">
        <f t="shared" si="2"/>
        <v>478</v>
      </c>
      <c r="B159" s="12">
        <v>6.7138671875E-4</v>
      </c>
      <c r="C159" s="12">
        <v>1.312255859375E-3</v>
      </c>
      <c r="D159" s="15">
        <v>1.2054443359375E-3</v>
      </c>
      <c r="E159" s="15">
        <v>2.2735595703125E-3</v>
      </c>
      <c r="F159" s="15">
        <v>-3.204345703125E-4</v>
      </c>
      <c r="G159" s="12">
        <v>-3.448486328125E-3</v>
      </c>
      <c r="H159" s="15">
        <v>1.1444091796875E-3</v>
      </c>
      <c r="I159" s="15">
        <v>-6.866455078125E-4</v>
      </c>
      <c r="J159" s="12">
        <v>-1.15966796875E-3</v>
      </c>
      <c r="K159" s="12">
        <v>-3.0517578125E-5</v>
      </c>
      <c r="L159" s="11">
        <v>-3.448486328125E-3</v>
      </c>
      <c r="M159" s="11">
        <v>-1.983642578125E-3</v>
      </c>
      <c r="N159" s="12">
        <v>5.6488037109375E-2</v>
      </c>
      <c r="O159" s="15">
        <v>5.5389404296875E-3</v>
      </c>
      <c r="P159" s="12">
        <v>9.46044921875E-4</v>
      </c>
      <c r="Q159" s="15">
        <v>1.1786973403930701E-2</v>
      </c>
      <c r="R159" s="12">
        <v>-2.74658203125E-3</v>
      </c>
    </row>
    <row r="160" spans="1:18" x14ac:dyDescent="0.25">
      <c r="A160">
        <f t="shared" si="2"/>
        <v>480</v>
      </c>
      <c r="B160" s="15">
        <v>5.645751953125E-4</v>
      </c>
      <c r="C160" s="15">
        <v>1.1138916015625E-3</v>
      </c>
      <c r="D160" s="15">
        <v>1.1138916015625E-3</v>
      </c>
      <c r="E160" s="15">
        <v>2.1514892578125E-3</v>
      </c>
      <c r="F160" s="15">
        <v>-5.645751953125E-4</v>
      </c>
      <c r="G160" s="15">
        <v>-2.3040771484375E-3</v>
      </c>
      <c r="H160" s="12">
        <v>9.1552734375E-4</v>
      </c>
      <c r="I160" s="12">
        <v>-3.96728515625E-4</v>
      </c>
      <c r="J160" s="15">
        <v>-1.2359619140625E-3</v>
      </c>
      <c r="K160" s="15">
        <v>-1.3275146484375E-3</v>
      </c>
      <c r="L160" s="16">
        <v>-3.3111572265625E-3</v>
      </c>
      <c r="M160" s="11">
        <v>-1.800537109375E-3</v>
      </c>
      <c r="N160" s="15">
        <v>5.38177490234375E-2</v>
      </c>
      <c r="O160" s="15">
        <v>5.5999755859375E-3</v>
      </c>
      <c r="P160" s="15">
        <v>1.6937255859375E-3</v>
      </c>
      <c r="Q160" s="15">
        <v>1.2392304153442399E-2</v>
      </c>
      <c r="R160" s="12">
        <v>-7.9345703125E-4</v>
      </c>
    </row>
    <row r="161" spans="1:18" x14ac:dyDescent="0.25">
      <c r="A161">
        <f t="shared" si="2"/>
        <v>482</v>
      </c>
      <c r="B161" s="15">
        <v>6.256103515625E-4</v>
      </c>
      <c r="C161" s="15">
        <v>1.2359619140625E-3</v>
      </c>
      <c r="D161" s="15">
        <v>9.002685546875E-4</v>
      </c>
      <c r="E161" s="15">
        <v>2.1209716796875E-3</v>
      </c>
      <c r="F161" s="15">
        <v>-3.814697265625E-4</v>
      </c>
      <c r="G161" s="12">
        <v>-2.9296875E-3</v>
      </c>
      <c r="H161" s="15">
        <v>9.918212890625E-4</v>
      </c>
      <c r="I161" s="15">
        <v>-7.171630859375E-4</v>
      </c>
      <c r="J161" s="15">
        <v>-1.0833740234375E-3</v>
      </c>
      <c r="K161" s="15">
        <v>-1.8157958984375E-3</v>
      </c>
      <c r="L161" s="11">
        <v>-3.448486328125E-3</v>
      </c>
      <c r="M161" s="11">
        <v>-1.8310546875E-3</v>
      </c>
      <c r="N161" s="12">
        <v>5.31005859375E-2</v>
      </c>
      <c r="O161" s="15">
        <v>3.7078857421875E-3</v>
      </c>
      <c r="P161" s="12">
        <v>3.0517578125E-4</v>
      </c>
      <c r="Q161" s="12">
        <v>1.2859711441040001E-2</v>
      </c>
      <c r="R161" s="15">
        <v>-3.3721923828125E-3</v>
      </c>
    </row>
    <row r="162" spans="1:18" x14ac:dyDescent="0.25">
      <c r="A162">
        <f t="shared" si="2"/>
        <v>484</v>
      </c>
      <c r="B162" s="15">
        <v>3.509521484375E-4</v>
      </c>
      <c r="C162" s="15">
        <v>9.307861328125E-4</v>
      </c>
      <c r="D162" s="15">
        <v>1.4190673828125E-3</v>
      </c>
      <c r="E162" s="15">
        <v>1.8768310546875E-3</v>
      </c>
      <c r="F162" s="12">
        <v>-9.765625E-4</v>
      </c>
      <c r="G162" s="15">
        <v>-1.4495849609375E-3</v>
      </c>
      <c r="H162" s="12">
        <v>5.79833984375E-4</v>
      </c>
      <c r="I162" s="12">
        <v>-5.4931640625E-4</v>
      </c>
      <c r="J162" s="15">
        <v>-1.5106201171875E-3</v>
      </c>
      <c r="K162" s="15">
        <v>-7.476806640625E-4</v>
      </c>
      <c r="L162" s="16">
        <v>-3.5552978515625E-3</v>
      </c>
      <c r="M162" s="11">
        <v>-1.434326171875E-3</v>
      </c>
      <c r="N162" s="15">
        <v>5.07354736328125E-2</v>
      </c>
      <c r="O162" s="15">
        <v>4.3487548828125E-3</v>
      </c>
      <c r="P162" s="12">
        <v>1.617431640625E-3</v>
      </c>
      <c r="Q162" s="15">
        <v>1.33088214111328E-2</v>
      </c>
      <c r="R162" s="12">
        <v>-3.5400390625E-3</v>
      </c>
    </row>
    <row r="163" spans="1:18" x14ac:dyDescent="0.25">
      <c r="A163">
        <f t="shared" si="2"/>
        <v>486</v>
      </c>
      <c r="B163" s="12">
        <v>3.0517578125E-5</v>
      </c>
      <c r="C163" s="15">
        <v>7.62939453125E-5</v>
      </c>
      <c r="D163" s="15">
        <v>3.1280517578125E-3</v>
      </c>
      <c r="E163" s="12">
        <v>1.64794921875E-3</v>
      </c>
      <c r="F163" s="15">
        <v>-9.307861328125E-4</v>
      </c>
      <c r="G163" s="12">
        <v>9.1552734375E-5</v>
      </c>
      <c r="H163" s="12">
        <v>7.32421875E-4</v>
      </c>
      <c r="I163" s="12">
        <v>-6.103515625E-5</v>
      </c>
      <c r="J163" s="12">
        <v>-1.89208984375E-3</v>
      </c>
      <c r="K163" s="15">
        <v>7.62939453125E-5</v>
      </c>
      <c r="L163" s="11">
        <v>-5.157470703125E-3</v>
      </c>
      <c r="M163" s="11">
        <v>3.96728515625E-4</v>
      </c>
      <c r="N163" s="12">
        <v>4.779052734375E-2</v>
      </c>
      <c r="O163" s="15">
        <v>4.3182373046875E-3</v>
      </c>
      <c r="P163" s="15">
        <v>2.6397705078125E-3</v>
      </c>
      <c r="Q163" s="15">
        <v>1.3373159271240199E-2</v>
      </c>
      <c r="R163" s="12">
        <v>-5.92041015625E-3</v>
      </c>
    </row>
    <row r="164" spans="1:18" x14ac:dyDescent="0.25">
      <c r="A164">
        <f t="shared" si="2"/>
        <v>488</v>
      </c>
      <c r="B164" s="12">
        <v>3.96728515625E-4</v>
      </c>
      <c r="C164" s="12">
        <v>7.62939453125E-4</v>
      </c>
      <c r="D164" s="12">
        <v>9.765625E-4</v>
      </c>
      <c r="E164" s="12">
        <v>2.105712890625E-3</v>
      </c>
      <c r="F164" s="15">
        <v>7.62939453125E-5</v>
      </c>
      <c r="G164" s="15">
        <v>-4.0740966796875E-3</v>
      </c>
      <c r="H164" s="15">
        <v>1.2359619140625E-3</v>
      </c>
      <c r="I164" s="12">
        <v>-1.129150390625E-3</v>
      </c>
      <c r="J164" s="15">
        <v>-1.6326904296875E-3</v>
      </c>
      <c r="K164" s="15">
        <v>-2.9144287109375E-3</v>
      </c>
      <c r="L164" s="11">
        <v>-3.875732421875E-3</v>
      </c>
      <c r="M164" s="16">
        <v>-1.6632080078125E-3</v>
      </c>
      <c r="N164" s="12">
        <v>4.57763671875E-2</v>
      </c>
      <c r="O164" s="15">
        <v>-9.002685546875E-4</v>
      </c>
      <c r="P164" s="15">
        <v>-3.0059814453125E-3</v>
      </c>
      <c r="Q164" s="15">
        <v>1.27962322998047E-2</v>
      </c>
      <c r="R164" s="12">
        <v>-4.302978515625E-3</v>
      </c>
    </row>
    <row r="165" spans="1:18" x14ac:dyDescent="0.25">
      <c r="A165">
        <f t="shared" si="2"/>
        <v>490</v>
      </c>
      <c r="B165" s="15">
        <v>5.035400390625E-4</v>
      </c>
      <c r="C165" s="12">
        <v>1.007080078125E-3</v>
      </c>
      <c r="D165" s="12">
        <v>1.15966796875E-3</v>
      </c>
      <c r="E165" s="15">
        <v>1.8157958984375E-3</v>
      </c>
      <c r="F165" s="15">
        <v>-7.171630859375E-4</v>
      </c>
      <c r="G165" s="15">
        <v>-2.8839111328125E-3</v>
      </c>
      <c r="H165" s="15">
        <v>7.476806640625E-4</v>
      </c>
      <c r="I165" s="12">
        <v>-7.62939453125E-4</v>
      </c>
      <c r="J165" s="15">
        <v>-1.4801025390625E-3</v>
      </c>
      <c r="K165" s="15">
        <v>-1.9378662109375E-3</v>
      </c>
      <c r="L165" s="16">
        <v>-3.5247802734375E-3</v>
      </c>
      <c r="M165" s="11">
        <v>-1.708984375E-3</v>
      </c>
      <c r="N165" s="12">
        <v>4.449462890625E-2</v>
      </c>
      <c r="O165" s="12">
        <v>2.44140625E-4</v>
      </c>
      <c r="P165" s="15">
        <v>-1.5411376953125E-3</v>
      </c>
      <c r="Q165" s="15">
        <v>1.2407695037841801E-2</v>
      </c>
      <c r="R165" s="15">
        <v>-3.7078857421875E-3</v>
      </c>
    </row>
    <row r="166" spans="1:18" x14ac:dyDescent="0.25">
      <c r="A166">
        <f t="shared" si="2"/>
        <v>492</v>
      </c>
      <c r="B166" s="12">
        <v>-1.8310546875E-4</v>
      </c>
      <c r="C166" s="12">
        <v>-3.0517578125E-5</v>
      </c>
      <c r="D166" s="12">
        <v>1.251220703125E-3</v>
      </c>
      <c r="E166" s="12">
        <v>1.922607421875E-3</v>
      </c>
      <c r="F166" s="15">
        <v>2.593994140625E-4</v>
      </c>
      <c r="G166" s="15">
        <v>-3.0364990234375E-3</v>
      </c>
      <c r="H166" s="12">
        <v>7.9345703125E-4</v>
      </c>
      <c r="I166" s="15">
        <v>-5.340576171875E-4</v>
      </c>
      <c r="J166" s="12">
        <v>-1.5869140625E-3</v>
      </c>
      <c r="K166" s="15">
        <v>-2.3345947265625E-3</v>
      </c>
      <c r="L166" s="11">
        <v>-3.387451171875E-3</v>
      </c>
      <c r="M166" s="16">
        <v>-1.5716552734375E-3</v>
      </c>
      <c r="N166" s="15">
        <v>4.11529541015625E-2</v>
      </c>
      <c r="O166" s="15">
        <v>-1.0833740234375E-3</v>
      </c>
      <c r="P166" s="15">
        <v>-2.6092529296875E-3</v>
      </c>
      <c r="Q166" s="15">
        <v>1.1995774200439501E-2</v>
      </c>
      <c r="R166" s="15">
        <v>-3.5247802734375E-3</v>
      </c>
    </row>
    <row r="167" spans="1:18" x14ac:dyDescent="0.25">
      <c r="A167">
        <f t="shared" si="2"/>
        <v>494</v>
      </c>
      <c r="B167" s="15">
        <v>4.119873046875E-4</v>
      </c>
      <c r="C167" s="12">
        <v>8.23974609375E-4</v>
      </c>
      <c r="D167" s="15">
        <v>1.2054443359375E-3</v>
      </c>
      <c r="E167" s="12">
        <v>1.861572265625E-3</v>
      </c>
      <c r="F167" s="15">
        <v>-4.730224609375E-4</v>
      </c>
      <c r="G167" s="12">
        <v>-3.448486328125E-3</v>
      </c>
      <c r="H167" s="15">
        <v>8.697509765625E-4</v>
      </c>
      <c r="I167" s="15">
        <v>-8.087158203125E-4</v>
      </c>
      <c r="J167" s="15">
        <v>-1.6937255859375E-3</v>
      </c>
      <c r="K167" s="15">
        <v>-2.7618408203125E-3</v>
      </c>
      <c r="L167" s="16">
        <v>-3.4942626953125E-3</v>
      </c>
      <c r="M167" s="16">
        <v>-1.4801025390625E-3</v>
      </c>
      <c r="N167" s="15">
        <v>3.99322509765625E-2</v>
      </c>
      <c r="O167" s="12">
        <v>-2.197265625E-3</v>
      </c>
      <c r="P167" s="12">
        <v>-3.47900390625E-3</v>
      </c>
      <c r="Q167" s="15">
        <v>1.1795525756835901E-2</v>
      </c>
      <c r="R167" s="15">
        <v>-3.5552978515625E-3</v>
      </c>
    </row>
    <row r="168" spans="1:18" x14ac:dyDescent="0.25">
      <c r="A168">
        <f t="shared" si="2"/>
        <v>496</v>
      </c>
      <c r="B168" s="12">
        <v>4.8828125E-4</v>
      </c>
      <c r="C168" s="15">
        <v>6.256103515625E-4</v>
      </c>
      <c r="D168" s="12">
        <v>1.251220703125E-3</v>
      </c>
      <c r="E168" s="12">
        <v>1.739501953125E-3</v>
      </c>
      <c r="F168" s="12">
        <v>-8.85009765625E-4</v>
      </c>
      <c r="G168" s="15">
        <v>-6.256103515625E-4</v>
      </c>
      <c r="H168" s="12">
        <v>3.662109375E-4</v>
      </c>
      <c r="I168" s="12">
        <v>-6.103515625E-4</v>
      </c>
      <c r="J168" s="12">
        <v>-1.5869140625E-3</v>
      </c>
      <c r="K168" s="15">
        <v>-1.1138916015625E-3</v>
      </c>
      <c r="L168" s="16">
        <v>-3.3721923828125E-3</v>
      </c>
      <c r="M168" s="11">
        <v>-1.495361328125E-3</v>
      </c>
      <c r="N168" s="15">
        <v>3.67279052734375E-2</v>
      </c>
      <c r="O168" s="15">
        <v>7.62939453125E-5</v>
      </c>
      <c r="P168" s="12">
        <v>-1.0986328125E-3</v>
      </c>
      <c r="Q168" s="15">
        <v>1.17084999542236E-2</v>
      </c>
      <c r="R168" s="12">
        <v>-3.7841796875E-3</v>
      </c>
    </row>
    <row r="169" spans="1:18" x14ac:dyDescent="0.25">
      <c r="A169">
        <f t="shared" si="2"/>
        <v>498</v>
      </c>
      <c r="B169" s="15">
        <v>4.425048828125E-4</v>
      </c>
      <c r="C169" s="15">
        <v>7.781982421875E-4</v>
      </c>
      <c r="D169" s="12">
        <v>1.3427734375E-3</v>
      </c>
      <c r="E169" s="15">
        <v>1.9073486328125E-3</v>
      </c>
      <c r="F169" s="12">
        <v>-5.79833984375E-4</v>
      </c>
      <c r="G169" s="15">
        <v>-2.7618408203125E-3</v>
      </c>
      <c r="H169" s="15">
        <v>5.645751953125E-4</v>
      </c>
      <c r="I169" s="15">
        <v>-8.087158203125E-4</v>
      </c>
      <c r="J169" s="15">
        <v>-1.6632080078125E-3</v>
      </c>
      <c r="K169" s="12">
        <v>-2.166748046875E-3</v>
      </c>
      <c r="L169" s="11">
        <v>-3.265380859375E-3</v>
      </c>
      <c r="M169" s="11">
        <v>-1.5869140625E-3</v>
      </c>
      <c r="N169" s="15">
        <v>3.53240966796875E-2</v>
      </c>
      <c r="O169" s="12">
        <v>-1.678466796875E-3</v>
      </c>
      <c r="P169" s="12">
        <v>-2.62451171875E-3</v>
      </c>
      <c r="Q169" s="15">
        <v>1.1732147323608401E-2</v>
      </c>
      <c r="R169" s="15">
        <v>-3.4027099609375E-3</v>
      </c>
    </row>
    <row r="170" spans="1:18" x14ac:dyDescent="0.25">
      <c r="A170">
        <f t="shared" si="2"/>
        <v>500</v>
      </c>
      <c r="B170" s="15">
        <v>4.119873046875E-4</v>
      </c>
      <c r="C170" s="12">
        <v>9.46044921875E-4</v>
      </c>
      <c r="D170" s="15">
        <v>1.1749267578125E-3</v>
      </c>
      <c r="E170" s="12">
        <v>1.89208984375E-3</v>
      </c>
      <c r="F170" s="12">
        <v>-6.7138671875E-4</v>
      </c>
      <c r="G170" s="15">
        <v>-3.0364990234375E-3</v>
      </c>
      <c r="H170" s="12">
        <v>7.01904296875E-4</v>
      </c>
      <c r="I170" s="12">
        <v>-7.9345703125E-4</v>
      </c>
      <c r="J170" s="15">
        <v>-1.6632080078125E-3</v>
      </c>
      <c r="K170" s="12">
        <v>-2.197265625E-3</v>
      </c>
      <c r="L170" s="16">
        <v>-3.4942626953125E-3</v>
      </c>
      <c r="M170" s="11">
        <v>-1.28173828125E-3</v>
      </c>
      <c r="N170" s="15">
        <v>3.15704345703125E-2</v>
      </c>
      <c r="O170" s="15">
        <v>-2.3651123046875E-3</v>
      </c>
      <c r="P170" s="12">
        <v>-3.326416015625E-3</v>
      </c>
      <c r="Q170" s="15">
        <v>1.1863939346313499E-2</v>
      </c>
      <c r="R170" s="12">
        <v>-3.5400390625E-3</v>
      </c>
    </row>
    <row r="171" spans="1:18" x14ac:dyDescent="0.25">
      <c r="A171">
        <f t="shared" si="2"/>
        <v>502</v>
      </c>
      <c r="B171" s="12">
        <v>4.57763671875E-4</v>
      </c>
      <c r="C171" s="12">
        <v>9.765625E-4</v>
      </c>
      <c r="D171" s="12">
        <v>9.765625E-4</v>
      </c>
      <c r="E171" s="15">
        <v>1.9378662109375E-3</v>
      </c>
      <c r="F171" s="15">
        <v>-7.781982421875E-4</v>
      </c>
      <c r="G171" s="15">
        <v>-1.8157958984375E-3</v>
      </c>
      <c r="H171" s="15">
        <v>4.730224609375E-4</v>
      </c>
      <c r="I171" s="15">
        <v>-5.035400390625E-4</v>
      </c>
      <c r="J171" s="12">
        <v>-1.77001953125E-3</v>
      </c>
      <c r="K171" s="15">
        <v>-1.5106201171875E-3</v>
      </c>
      <c r="L171" s="11">
        <v>-3.47900390625E-3</v>
      </c>
      <c r="M171" s="11">
        <v>-1.15966796875E-3</v>
      </c>
      <c r="N171" s="15">
        <v>3.09600830078125E-2</v>
      </c>
      <c r="O171" s="15">
        <v>-1.2664794921875E-3</v>
      </c>
      <c r="P171" s="15">
        <v>-1.8157958984375E-3</v>
      </c>
      <c r="Q171" s="11">
        <v>-1.15966796875E-3</v>
      </c>
      <c r="R171" s="15">
        <v>-3.5552978515625E-3</v>
      </c>
    </row>
    <row r="172" spans="1:18" x14ac:dyDescent="0.25">
      <c r="A172">
        <f t="shared" si="2"/>
        <v>504</v>
      </c>
      <c r="B172" s="15">
        <v>3.814697265625E-4</v>
      </c>
      <c r="C172" s="15">
        <v>9.002685546875E-4</v>
      </c>
      <c r="D172" s="15">
        <v>1.0223388671875E-3</v>
      </c>
      <c r="E172" s="15">
        <v>1.9378662109375E-3</v>
      </c>
      <c r="F172" s="15">
        <v>-4.119873046875E-4</v>
      </c>
      <c r="G172" s="12">
        <v>-3.143310546875E-3</v>
      </c>
      <c r="H172" s="15">
        <v>7.476806640625E-4</v>
      </c>
      <c r="I172" s="12">
        <v>-7.01904296875E-4</v>
      </c>
      <c r="J172" s="12">
        <v>-1.800537109375E-3</v>
      </c>
      <c r="K172" s="15">
        <v>-2.2735595703125E-3</v>
      </c>
      <c r="L172" s="16">
        <v>-3.4332275390625E-3</v>
      </c>
      <c r="M172" s="11">
        <v>-1.251220703125E-3</v>
      </c>
      <c r="N172" s="15">
        <v>2.75726318359375E-2</v>
      </c>
      <c r="O172" s="15">
        <v>-2.9449462890625E-3</v>
      </c>
      <c r="P172" s="12">
        <v>-3.5400390625E-3</v>
      </c>
      <c r="Q172" s="11">
        <v>-1.251220703125E-3</v>
      </c>
      <c r="R172" s="12">
        <v>-3.7841796875E-3</v>
      </c>
    </row>
    <row r="173" spans="1:18" x14ac:dyDescent="0.25">
      <c r="A173">
        <f t="shared" si="2"/>
        <v>506</v>
      </c>
      <c r="B173" s="15">
        <v>5.645751953125E-4</v>
      </c>
      <c r="C173" s="12">
        <v>7.62939453125E-4</v>
      </c>
      <c r="D173" s="12">
        <v>1.40380859375E-3</v>
      </c>
      <c r="E173" s="12">
        <v>1.8310546875E-3</v>
      </c>
      <c r="F173" s="15">
        <v>-5.035400390625E-4</v>
      </c>
      <c r="G173" s="15">
        <v>-3.7078857421875E-3</v>
      </c>
      <c r="H173" s="15">
        <v>5.645751953125E-4</v>
      </c>
      <c r="I173" s="12">
        <v>-7.32421875E-4</v>
      </c>
      <c r="J173" s="15">
        <v>-1.8157958984375E-3</v>
      </c>
      <c r="K173" s="12">
        <v>-2.716064453125E-3</v>
      </c>
      <c r="L173" s="16">
        <v>-3.3416748046875E-3</v>
      </c>
      <c r="M173" s="11">
        <v>-1.220703125E-3</v>
      </c>
      <c r="N173" s="15">
        <v>2.51617431640625E-2</v>
      </c>
      <c r="O173" s="12">
        <v>-3.60107421875E-3</v>
      </c>
      <c r="P173" s="15">
        <v>-4.4403076171875E-3</v>
      </c>
      <c r="Q173" s="11">
        <v>-1.220703125E-3</v>
      </c>
      <c r="R173" s="15">
        <v>-3.6163330078125E-3</v>
      </c>
    </row>
    <row r="174" spans="1:18" x14ac:dyDescent="0.25">
      <c r="A174">
        <f t="shared" si="2"/>
        <v>508</v>
      </c>
      <c r="B174" s="12">
        <v>3.96728515625E-4</v>
      </c>
      <c r="C174" s="15">
        <v>1.0528564453125E-3</v>
      </c>
      <c r="D174" s="15">
        <v>1.6937255859375E-3</v>
      </c>
      <c r="E174" s="15">
        <v>1.9073486328125E-3</v>
      </c>
      <c r="F174" s="12">
        <v>-6.103515625E-4</v>
      </c>
      <c r="G174" s="12">
        <v>-3.265380859375E-3</v>
      </c>
      <c r="H174" s="15">
        <v>5.950927734375E-4</v>
      </c>
      <c r="I174" s="15">
        <v>-6.256103515625E-4</v>
      </c>
      <c r="J174" s="15">
        <v>-1.6632080078125E-3</v>
      </c>
      <c r="K174" s="15">
        <v>-2.6397705078125E-3</v>
      </c>
      <c r="L174" s="16">
        <v>-3.3416748046875E-3</v>
      </c>
      <c r="M174" s="16">
        <v>-9.002685546875E-4</v>
      </c>
      <c r="N174" s="15">
        <v>2.21405029296875E-2</v>
      </c>
      <c r="O174" s="12">
        <v>-3.35693359375E-3</v>
      </c>
      <c r="P174" s="15">
        <v>-4.0435791015625E-3</v>
      </c>
      <c r="Q174" s="16">
        <v>-9.002685546875E-4</v>
      </c>
      <c r="R174" s="15">
        <v>-3.4942626953125E-3</v>
      </c>
    </row>
    <row r="175" spans="1:18" x14ac:dyDescent="0.25">
      <c r="A175">
        <f t="shared" si="2"/>
        <v>510</v>
      </c>
      <c r="B175" s="12">
        <v>5.79833984375E-4</v>
      </c>
      <c r="C175" s="15">
        <v>9.918212890625E-4</v>
      </c>
      <c r="D175" s="15">
        <v>1.7547607421875E-3</v>
      </c>
      <c r="E175" s="15">
        <v>1.9378662109375E-3</v>
      </c>
      <c r="F175" s="15">
        <v>-7.781982421875E-4</v>
      </c>
      <c r="G175" s="12">
        <v>-2.044677734375E-3</v>
      </c>
      <c r="H175" s="15">
        <v>2.899169921875E-4</v>
      </c>
      <c r="I175" s="12">
        <v>-5.18798828125E-4</v>
      </c>
      <c r="J175" s="12">
        <v>-1.77001953125E-3</v>
      </c>
      <c r="K175" s="12">
        <v>-1.64794921875E-3</v>
      </c>
      <c r="L175" s="16">
        <v>-3.0975341796875E-3</v>
      </c>
      <c r="M175" s="16">
        <v>-9.918212890625E-4</v>
      </c>
      <c r="N175" s="15">
        <v>2.10723876953125E-2</v>
      </c>
      <c r="O175" s="12">
        <v>-1.953125E-3</v>
      </c>
      <c r="P175" s="12">
        <v>-2.716064453125E-3</v>
      </c>
      <c r="Q175" s="16">
        <v>-9.918212890625E-4</v>
      </c>
      <c r="R175" s="12">
        <v>-3.387451171875E-3</v>
      </c>
    </row>
    <row r="176" spans="1:18" x14ac:dyDescent="0.25">
      <c r="A176">
        <f t="shared" si="2"/>
        <v>512</v>
      </c>
      <c r="B176" s="15">
        <v>4.730224609375E-4</v>
      </c>
      <c r="C176" s="15">
        <v>9.918212890625E-4</v>
      </c>
      <c r="D176" s="12">
        <v>1.708984375E-3</v>
      </c>
      <c r="E176" s="12">
        <v>1.953125E-3</v>
      </c>
      <c r="F176" s="15">
        <v>-5.645751953125E-4</v>
      </c>
      <c r="G176" s="15">
        <v>-2.9144287109375E-3</v>
      </c>
      <c r="H176" s="12">
        <v>5.79833984375E-4</v>
      </c>
      <c r="I176" s="12">
        <v>-5.79833984375E-4</v>
      </c>
      <c r="J176" s="12">
        <v>-1.861572265625E-3</v>
      </c>
      <c r="K176" s="15">
        <v>-2.6397705078125E-3</v>
      </c>
      <c r="L176" s="16">
        <v>-3.4942626953125E-3</v>
      </c>
      <c r="M176" s="16">
        <v>-8.392333984375E-4</v>
      </c>
      <c r="N176" s="15">
        <v>1.80816650390625E-2</v>
      </c>
      <c r="O176" s="12">
        <v>-3.41796875E-3</v>
      </c>
      <c r="P176" s="15">
        <v>-4.1656494140625E-3</v>
      </c>
      <c r="Q176" s="16">
        <v>-8.392333984375E-4</v>
      </c>
      <c r="R176" s="12">
        <v>-1.15966796875E-3</v>
      </c>
    </row>
    <row r="177" spans="1:18" x14ac:dyDescent="0.25">
      <c r="A177">
        <f t="shared" si="2"/>
        <v>514</v>
      </c>
      <c r="B177" s="15">
        <v>7.171630859375E-4</v>
      </c>
      <c r="C177" s="12">
        <v>8.85009765625E-4</v>
      </c>
      <c r="D177" s="12">
        <v>1.739501953125E-3</v>
      </c>
      <c r="E177" s="15">
        <v>1.8463134765625E-3</v>
      </c>
      <c r="F177" s="12">
        <v>-5.79833984375E-4</v>
      </c>
      <c r="G177" s="15">
        <v>-4.0130615234375E-3</v>
      </c>
      <c r="H177" s="15">
        <v>5.950927734375E-4</v>
      </c>
      <c r="I177" s="12">
        <v>-7.9345703125E-4</v>
      </c>
      <c r="J177" s="12">
        <v>-1.8310546875E-3</v>
      </c>
      <c r="K177" s="15">
        <v>-4.57763671875E-5</v>
      </c>
      <c r="L177" s="11">
        <v>-3.448486328125E-3</v>
      </c>
      <c r="M177" s="16">
        <v>-1.1138916015625E-3</v>
      </c>
      <c r="N177" s="15">
        <v>4.4403076171875E-3</v>
      </c>
      <c r="O177" s="12">
        <v>-3.7841796875E-3</v>
      </c>
      <c r="P177" s="12">
        <v>-4.7607421875E-3</v>
      </c>
      <c r="Q177" s="16">
        <v>-1.1138916015625E-3</v>
      </c>
      <c r="R177" s="15">
        <v>-3.3111572265625E-3</v>
      </c>
    </row>
    <row r="178" spans="1:18" x14ac:dyDescent="0.25">
      <c r="A178">
        <f t="shared" si="2"/>
        <v>516</v>
      </c>
      <c r="B178" s="15">
        <v>-1.52587890625E-5</v>
      </c>
      <c r="C178" s="15">
        <v>9.613037109375E-4</v>
      </c>
      <c r="D178" s="15">
        <v>-1.52587890625E-5</v>
      </c>
      <c r="E178" s="12">
        <v>2.0751953125E-3</v>
      </c>
      <c r="F178" s="15">
        <v>-6.256103515625E-4</v>
      </c>
      <c r="G178" s="15">
        <v>-3.3721923828125E-3</v>
      </c>
      <c r="H178" s="12">
        <v>3.96728515625E-4</v>
      </c>
      <c r="I178" s="12">
        <v>-2.74658203125E-4</v>
      </c>
      <c r="J178" s="12">
        <v>-1.861572265625E-3</v>
      </c>
      <c r="K178" s="12">
        <v>-2.410888671875E-3</v>
      </c>
      <c r="L178" s="11">
        <v>-3.11279296875E-3</v>
      </c>
      <c r="M178" s="16">
        <v>-9.307861328125E-4</v>
      </c>
      <c r="N178" s="12">
        <v>1.1962890625E-2</v>
      </c>
      <c r="O178" s="12">
        <v>-3.41796875E-3</v>
      </c>
      <c r="P178" s="12">
        <v>-4.150390625E-3</v>
      </c>
      <c r="Q178" s="16">
        <v>-9.307861328125E-4</v>
      </c>
      <c r="R178" s="12">
        <v>-3.23486328125E-3</v>
      </c>
    </row>
    <row r="179" spans="1:18" x14ac:dyDescent="0.25">
      <c r="A179">
        <f t="shared" si="2"/>
        <v>518</v>
      </c>
      <c r="B179" s="12">
        <v>9.1552734375E-5</v>
      </c>
      <c r="C179" s="15">
        <v>9.307861328125E-4</v>
      </c>
      <c r="D179" s="12">
        <v>1.739501953125E-3</v>
      </c>
      <c r="E179" s="15">
        <v>1.9378662109375E-3</v>
      </c>
      <c r="F179" s="15">
        <v>-6.256103515625E-4</v>
      </c>
      <c r="G179" s="15">
        <v>-2.8228759765625E-3</v>
      </c>
      <c r="H179" s="15">
        <v>1.678466796875E-4</v>
      </c>
      <c r="I179" s="15">
        <v>-3.204345703125E-4</v>
      </c>
      <c r="J179" s="12">
        <v>-1.8310546875E-3</v>
      </c>
      <c r="K179" s="15">
        <v>-2.5177001953125E-3</v>
      </c>
      <c r="L179" s="16">
        <v>-3.3721923828125E-3</v>
      </c>
      <c r="M179" s="11">
        <v>-7.9345703125E-4</v>
      </c>
      <c r="N179" s="12">
        <v>1.1962890625E-2</v>
      </c>
      <c r="O179" s="12">
        <v>-3.387451171875E-3</v>
      </c>
      <c r="P179" s="15">
        <v>-4.2877197265625E-3</v>
      </c>
      <c r="Q179" s="11">
        <v>-7.9345703125E-4</v>
      </c>
      <c r="R179" s="12">
        <v>-3.173828125E-3</v>
      </c>
    </row>
    <row r="180" spans="1:18" x14ac:dyDescent="0.25">
      <c r="A180">
        <f t="shared" si="2"/>
        <v>520</v>
      </c>
      <c r="B180" s="15">
        <v>9.002685546875E-4</v>
      </c>
      <c r="C180" s="12">
        <v>9.765625E-4</v>
      </c>
      <c r="D180" s="12">
        <v>1.617431640625E-3</v>
      </c>
      <c r="E180" s="15">
        <v>1.9989013671875E-3</v>
      </c>
      <c r="F180" s="15">
        <v>-3.814697265625E-4</v>
      </c>
      <c r="G180" s="12">
        <v>-4.180908203125E-3</v>
      </c>
      <c r="H180" s="15">
        <v>5.645751953125E-4</v>
      </c>
      <c r="I180" s="15">
        <v>-5.645751953125E-4</v>
      </c>
      <c r="J180" s="12">
        <v>-1.77001953125E-3</v>
      </c>
      <c r="K180" s="15">
        <v>-3.4332275390625E-3</v>
      </c>
      <c r="L180" s="16">
        <v>-3.4027099609375E-3</v>
      </c>
      <c r="M180" s="16">
        <v>-7.476806640625E-4</v>
      </c>
      <c r="N180" s="15">
        <v>9.6282958984375E-3</v>
      </c>
      <c r="O180" s="15">
        <v>-4.8980712890625E-3</v>
      </c>
      <c r="P180" s="15">
        <v>-5.8135986328125E-3</v>
      </c>
      <c r="Q180" s="16">
        <v>-7.476806640625E-4</v>
      </c>
      <c r="R180" s="15">
        <v>-3.2196044921875E-3</v>
      </c>
    </row>
    <row r="181" spans="1:18" x14ac:dyDescent="0.25">
      <c r="A181">
        <f t="shared" si="2"/>
        <v>522</v>
      </c>
      <c r="B181" s="15">
        <v>5.645751953125E-4</v>
      </c>
      <c r="C181" s="15">
        <v>9.002685546875E-4</v>
      </c>
      <c r="D181" s="15">
        <v>2.0904541015625E-3</v>
      </c>
      <c r="E181" s="12">
        <v>2.25830078125E-3</v>
      </c>
      <c r="F181" s="15">
        <v>-8.087158203125E-4</v>
      </c>
      <c r="G181" s="15">
        <v>-4.1656494140625E-3</v>
      </c>
      <c r="H181" s="15">
        <v>5.340576171875E-4</v>
      </c>
      <c r="I181" s="12">
        <v>-3.96728515625E-4</v>
      </c>
      <c r="J181" s="12">
        <v>-1.953125E-3</v>
      </c>
      <c r="K181" s="12">
        <v>-3.5400390625E-3</v>
      </c>
      <c r="L181" s="16">
        <v>-3.3416748046875E-3</v>
      </c>
      <c r="M181" s="11">
        <v>-7.32421875E-4</v>
      </c>
      <c r="N181" s="15">
        <v>7.8887939453125E-3</v>
      </c>
      <c r="O181" s="15">
        <v>-4.8980712890625E-3</v>
      </c>
      <c r="P181" s="12">
        <v>-6.53076171875E-3</v>
      </c>
      <c r="Q181" s="11">
        <v>-7.32421875E-4</v>
      </c>
      <c r="R181" s="15">
        <v>-2.9144287109375E-3</v>
      </c>
    </row>
    <row r="182" spans="1:18" x14ac:dyDescent="0.25">
      <c r="A182">
        <f t="shared" si="2"/>
        <v>524</v>
      </c>
      <c r="B182" s="12">
        <v>6.7138671875E-4</v>
      </c>
      <c r="C182" s="12">
        <v>9.46044921875E-4</v>
      </c>
      <c r="D182" s="12">
        <v>1.8310546875E-3</v>
      </c>
      <c r="E182" s="15">
        <v>1.7547607421875E-3</v>
      </c>
      <c r="F182" s="15">
        <v>-5.035400390625E-4</v>
      </c>
      <c r="G182" s="15">
        <v>-3.5858154296875E-3</v>
      </c>
      <c r="H182" s="15">
        <v>4.425048828125E-4</v>
      </c>
      <c r="I182" s="15">
        <v>-3.814697265625E-4</v>
      </c>
      <c r="J182" s="12">
        <v>-1.617431640625E-3</v>
      </c>
      <c r="K182" s="12">
        <v>-2.8076171875E-3</v>
      </c>
      <c r="L182" s="16">
        <v>-3.0975341796875E-3</v>
      </c>
      <c r="M182" s="16">
        <v>-7.781982421875E-4</v>
      </c>
      <c r="N182" s="15">
        <v>6.4544677734375E-3</v>
      </c>
      <c r="O182" s="12">
        <v>-4.08935546875E-3</v>
      </c>
      <c r="P182" s="15">
        <v>-5.2642822265625E-3</v>
      </c>
      <c r="Q182" s="16">
        <v>-7.781982421875E-4</v>
      </c>
      <c r="R182" s="12">
        <v>-3.265380859375E-3</v>
      </c>
    </row>
    <row r="183" spans="1:18" x14ac:dyDescent="0.25">
      <c r="A183">
        <f t="shared" si="2"/>
        <v>526</v>
      </c>
      <c r="B183" s="15">
        <v>5.645751953125E-4</v>
      </c>
      <c r="C183" s="12">
        <v>1.03759765625E-3</v>
      </c>
      <c r="D183" s="12">
        <v>1.953125E-3</v>
      </c>
      <c r="E183" s="15">
        <v>2.0599365234375E-3</v>
      </c>
      <c r="F183" s="12">
        <v>-7.32421875E-4</v>
      </c>
      <c r="G183" s="12">
        <v>-3.021240234375E-3</v>
      </c>
      <c r="H183" s="12">
        <v>5.18798828125E-4</v>
      </c>
      <c r="I183" s="12">
        <v>-5.18798828125E-4</v>
      </c>
      <c r="J183" s="15">
        <v>-1.5411376953125E-3</v>
      </c>
      <c r="K183" s="15">
        <v>-2.6092529296875E-3</v>
      </c>
      <c r="L183" s="16">
        <v>-3.3416748046875E-3</v>
      </c>
      <c r="M183" s="16">
        <v>-5.340576171875E-4</v>
      </c>
      <c r="N183" s="12">
        <v>4.791259765625E-3</v>
      </c>
      <c r="O183" s="15">
        <v>-3.5552978515625E-3</v>
      </c>
      <c r="P183" s="12">
        <v>-4.5166015625E-3</v>
      </c>
      <c r="Q183" s="16">
        <v>-5.340576171875E-4</v>
      </c>
      <c r="R183" s="15">
        <v>-3.0059814453125E-3</v>
      </c>
    </row>
    <row r="184" spans="1:18" x14ac:dyDescent="0.25">
      <c r="A184">
        <f t="shared" si="2"/>
        <v>528</v>
      </c>
      <c r="B184" s="15">
        <v>5.340576171875E-4</v>
      </c>
      <c r="C184" s="12">
        <v>1.007080078125E-3</v>
      </c>
      <c r="D184" s="12">
        <v>1.983642578125E-3</v>
      </c>
      <c r="E184" s="15">
        <v>2.1209716796875E-3</v>
      </c>
      <c r="F184" s="12">
        <v>-8.85009765625E-4</v>
      </c>
      <c r="G184" s="15">
        <v>-2.7923583984375E-3</v>
      </c>
      <c r="H184" s="15">
        <v>2.593994140625E-4</v>
      </c>
      <c r="I184" s="15">
        <v>-3.814697265625E-4</v>
      </c>
      <c r="J184" s="15">
        <v>-1.9378662109375E-3</v>
      </c>
      <c r="K184" s="12">
        <v>-2.349853515625E-3</v>
      </c>
      <c r="L184" s="11">
        <v>-3.082275390625E-3</v>
      </c>
      <c r="M184" s="16">
        <v>-3.204345703125E-4</v>
      </c>
      <c r="N184" s="12">
        <v>3.692626953125E-3</v>
      </c>
      <c r="O184" s="15">
        <v>-3.4027099609375E-3</v>
      </c>
      <c r="P184" s="15">
        <v>-4.3487548828125E-3</v>
      </c>
      <c r="Q184" s="16">
        <v>-3.204345703125E-4</v>
      </c>
      <c r="R184" s="12">
        <v>-2.9296875E-3</v>
      </c>
    </row>
    <row r="185" spans="1:18" x14ac:dyDescent="0.25">
      <c r="A185">
        <f t="shared" si="2"/>
        <v>530</v>
      </c>
      <c r="B185" s="12">
        <v>5.4931640625E-4</v>
      </c>
      <c r="C185" s="15">
        <v>9.307861328125E-4</v>
      </c>
      <c r="D185" s="15">
        <v>1.9683837890625E-3</v>
      </c>
      <c r="E185" s="12">
        <v>2.044677734375E-3</v>
      </c>
      <c r="F185" s="15">
        <v>-5.340576171875E-4</v>
      </c>
      <c r="G185" s="15">
        <v>-3.8299560546875E-3</v>
      </c>
      <c r="H185" s="12">
        <v>5.79833984375E-4</v>
      </c>
      <c r="I185" s="12">
        <v>-4.8828125E-4</v>
      </c>
      <c r="J185" s="15">
        <v>-1.7547607421875E-3</v>
      </c>
      <c r="K185" s="15">
        <v>-3.3111572265625E-3</v>
      </c>
      <c r="L185" s="16">
        <v>-3.3111572265625E-3</v>
      </c>
      <c r="M185" s="16">
        <v>-7.476806640625E-4</v>
      </c>
      <c r="N185" s="15">
        <v>2.9754638671875E-3</v>
      </c>
      <c r="O185" s="12">
        <v>-4.69970703125E-3</v>
      </c>
      <c r="P185" s="15">
        <v>-5.8746337890625E-3</v>
      </c>
      <c r="Q185" s="16">
        <v>-7.476806640625E-4</v>
      </c>
      <c r="R185" s="15">
        <v>-3.4027099609375E-3</v>
      </c>
    </row>
    <row r="186" spans="1:18" x14ac:dyDescent="0.25">
      <c r="A186">
        <f t="shared" si="2"/>
        <v>532</v>
      </c>
      <c r="B186" s="12">
        <v>6.103515625E-4</v>
      </c>
      <c r="C186" s="12">
        <v>1.220703125E-3</v>
      </c>
      <c r="D186" s="12">
        <v>1.861572265625E-3</v>
      </c>
      <c r="E186" s="12">
        <v>1.922607421875E-3</v>
      </c>
      <c r="F186" s="12">
        <v>-9.46044921875E-4</v>
      </c>
      <c r="G186" s="12">
        <v>-1.800537109375E-3</v>
      </c>
      <c r="H186" s="15">
        <v>1.983642578125E-4</v>
      </c>
      <c r="I186" s="12">
        <v>-2.13623046875E-4</v>
      </c>
      <c r="J186" s="15">
        <v>-1.6326904296875E-3</v>
      </c>
      <c r="K186" s="15">
        <v>-1.6937255859375E-3</v>
      </c>
      <c r="L186" s="16">
        <v>-3.2501220703125E-3</v>
      </c>
      <c r="M186" s="11">
        <v>-3.662109375E-4</v>
      </c>
      <c r="N186" s="15">
        <v>1.4495849609375E-3</v>
      </c>
      <c r="O186" s="15">
        <v>-2.2430419921875E-3</v>
      </c>
      <c r="P186" s="12">
        <v>-3.2958984375E-3</v>
      </c>
      <c r="Q186" s="11">
        <v>-3.662109375E-4</v>
      </c>
      <c r="R186" s="12">
        <v>-2.9296875E-3</v>
      </c>
    </row>
    <row r="187" spans="1:18" x14ac:dyDescent="0.25">
      <c r="A187">
        <f t="shared" si="2"/>
        <v>534</v>
      </c>
      <c r="B187" s="12">
        <v>5.79833984375E-4</v>
      </c>
      <c r="C187" s="12">
        <v>9.46044921875E-4</v>
      </c>
      <c r="D187" s="15">
        <v>1.8768310546875E-3</v>
      </c>
      <c r="E187" s="15">
        <v>1.7242431640625E-3</v>
      </c>
      <c r="F187" s="15">
        <v>-9.002685546875E-4</v>
      </c>
      <c r="G187" s="12">
        <v>-1.922607421875E-3</v>
      </c>
      <c r="H187" s="15">
        <v>1.068115234375E-4</v>
      </c>
      <c r="I187" s="12">
        <v>-3.35693359375E-4</v>
      </c>
      <c r="J187" s="15">
        <v>-1.7547607421875E-3</v>
      </c>
      <c r="K187" s="12">
        <v>-1.708984375E-3</v>
      </c>
      <c r="L187" s="11">
        <v>-3.173828125E-3</v>
      </c>
      <c r="M187" s="16">
        <v>-5.035400390625E-4</v>
      </c>
      <c r="N187" s="15">
        <v>1.068115234375E-4</v>
      </c>
      <c r="O187" s="12">
        <v>-2.288818359375E-3</v>
      </c>
      <c r="P187" s="15">
        <v>-3.2196044921875E-3</v>
      </c>
      <c r="Q187" s="16">
        <v>-5.035400390625E-4</v>
      </c>
      <c r="R187" s="15">
        <v>-3.5858154296875E-3</v>
      </c>
    </row>
    <row r="188" spans="1:18" x14ac:dyDescent="0.25">
      <c r="A188">
        <f t="shared" si="2"/>
        <v>536</v>
      </c>
      <c r="B188" s="15">
        <v>5.645751953125E-4</v>
      </c>
      <c r="C188" s="12">
        <v>8.85009765625E-4</v>
      </c>
      <c r="D188" s="12">
        <v>1.434326171875E-3</v>
      </c>
      <c r="E188" s="15">
        <v>1.8157958984375E-3</v>
      </c>
      <c r="F188" s="12">
        <v>-2.44140625E-4</v>
      </c>
      <c r="G188" s="12">
        <v>-3.631591796875E-3</v>
      </c>
      <c r="H188" s="15">
        <v>4.119873046875E-4</v>
      </c>
      <c r="I188" s="12">
        <v>-6.7138671875E-4</v>
      </c>
      <c r="J188" s="15">
        <v>-1.7242431640625E-3</v>
      </c>
      <c r="K188" s="12">
        <v>-3.35693359375E-3</v>
      </c>
      <c r="L188" s="16">
        <v>-3.4942626953125E-3</v>
      </c>
      <c r="M188" s="16">
        <v>-5.645751953125E-4</v>
      </c>
      <c r="N188" s="15">
        <v>7.171630859375E-4</v>
      </c>
      <c r="O188" s="12">
        <v>-4.425048828125E-3</v>
      </c>
      <c r="P188" s="15">
        <v>-5.6304931640625E-3</v>
      </c>
      <c r="Q188" s="16">
        <v>-5.645751953125E-4</v>
      </c>
      <c r="R188" s="15">
        <v>-3.6468505859375E-3</v>
      </c>
    </row>
    <row r="189" spans="1:18" x14ac:dyDescent="0.25">
      <c r="A189">
        <f t="shared" si="2"/>
        <v>538</v>
      </c>
      <c r="B189" s="12">
        <v>5.18798828125E-4</v>
      </c>
      <c r="C189" s="12">
        <v>1.03759765625E-3</v>
      </c>
      <c r="D189" s="12">
        <v>9.1552734375E-4</v>
      </c>
      <c r="E189" s="12">
        <v>1.861572265625E-3</v>
      </c>
      <c r="F189" s="12">
        <v>-1.190185546875E-3</v>
      </c>
      <c r="G189" s="15">
        <v>-8.392333984375E-4</v>
      </c>
      <c r="H189" s="15">
        <v>-2.593994140625E-4</v>
      </c>
      <c r="I189" s="12">
        <v>-2.13623046875E-4</v>
      </c>
      <c r="J189" s="12">
        <v>-1.800537109375E-3</v>
      </c>
      <c r="K189" s="12">
        <v>-1.0986328125E-3</v>
      </c>
      <c r="L189" s="16">
        <v>-3.2501220703125E-3</v>
      </c>
      <c r="M189" s="16">
        <v>-4.119873046875E-4</v>
      </c>
      <c r="N189" s="15">
        <v>8.392333984375E-4</v>
      </c>
      <c r="O189" s="12">
        <v>-9.46044921875E-4</v>
      </c>
      <c r="P189" s="15">
        <v>-1.9378662109375E-3</v>
      </c>
      <c r="Q189" s="16">
        <v>-4.119873046875E-4</v>
      </c>
      <c r="R189" s="12">
        <v>-3.631591796875E-3</v>
      </c>
    </row>
    <row r="190" spans="1:18" x14ac:dyDescent="0.25">
      <c r="A190">
        <f t="shared" si="2"/>
        <v>540</v>
      </c>
      <c r="B190" s="15">
        <v>6.561279296875E-4</v>
      </c>
      <c r="C190" s="15">
        <v>8.392333984375E-4</v>
      </c>
      <c r="D190" s="15">
        <v>1.2359619140625E-3</v>
      </c>
      <c r="E190" s="12">
        <v>5.79833984375E-4</v>
      </c>
      <c r="F190" s="15">
        <v>-6.866455078125E-4</v>
      </c>
      <c r="G190" s="15">
        <v>-2.5482177734375E-3</v>
      </c>
      <c r="H190" s="15">
        <v>7.62939453125E-5</v>
      </c>
      <c r="I190" s="15">
        <v>1.52587890625E-5</v>
      </c>
      <c r="J190" s="12">
        <v>3.0517578125E-5</v>
      </c>
      <c r="K190" s="15">
        <v>-1.0833740234375E-3</v>
      </c>
      <c r="L190" s="11">
        <v>0</v>
      </c>
      <c r="M190" s="16">
        <v>-6.561279296875E-4</v>
      </c>
      <c r="N190" s="15">
        <v>1.373291015625E-4</v>
      </c>
      <c r="O190" s="12">
        <v>-2.50244140625E-3</v>
      </c>
      <c r="P190" s="15">
        <v>-3.9520263671875E-3</v>
      </c>
      <c r="Q190" s="16">
        <v>-6.561279296875E-4</v>
      </c>
      <c r="R190" s="15">
        <v>-3.5247802734375E-3</v>
      </c>
    </row>
    <row r="191" spans="1:18" x14ac:dyDescent="0.25">
      <c r="A191">
        <f t="shared" si="2"/>
        <v>542</v>
      </c>
      <c r="B191" s="15">
        <v>8.087158203125E-4</v>
      </c>
      <c r="C191" s="12">
        <v>1.007080078125E-3</v>
      </c>
      <c r="D191" s="12">
        <v>1.77001953125E-3</v>
      </c>
      <c r="E191" s="12">
        <v>1.678466796875E-3</v>
      </c>
      <c r="F191" s="12">
        <v>-7.9345703125E-4</v>
      </c>
      <c r="G191" s="15">
        <v>-1.5106201171875E-3</v>
      </c>
      <c r="H191" s="12">
        <v>-9.1552734375E-5</v>
      </c>
      <c r="I191" s="15">
        <v>-5.035400390625E-4</v>
      </c>
      <c r="J191" s="12">
        <v>-1.861572265625E-3</v>
      </c>
      <c r="K191" s="15">
        <v>-1.0833740234375E-3</v>
      </c>
      <c r="L191" s="11">
        <v>-3.5400390625E-3</v>
      </c>
      <c r="M191" s="11">
        <v>-5.79833984375E-4</v>
      </c>
      <c r="N191" s="15">
        <v>7.62939453125E-5</v>
      </c>
      <c r="O191" s="15">
        <v>-1.8768310546875E-3</v>
      </c>
      <c r="P191" s="15">
        <v>-2.7618408203125E-3</v>
      </c>
      <c r="Q191" s="11">
        <v>-5.79833984375E-4</v>
      </c>
      <c r="R191" s="12">
        <v>-3.875732421875E-3</v>
      </c>
    </row>
    <row r="192" spans="1:18" x14ac:dyDescent="0.25">
      <c r="A192">
        <f t="shared" si="2"/>
        <v>544</v>
      </c>
      <c r="B192" s="15">
        <v>7.171630859375E-4</v>
      </c>
      <c r="C192" s="15">
        <v>9.002685546875E-4</v>
      </c>
      <c r="D192" s="15">
        <v>1.6632080078125E-3</v>
      </c>
      <c r="E192" s="15">
        <v>1.6937255859375E-3</v>
      </c>
      <c r="F192" s="15">
        <v>-9.918212890625E-4</v>
      </c>
      <c r="G192" s="12">
        <v>-2.105712890625E-3</v>
      </c>
      <c r="H192" s="15">
        <v>1.068115234375E-4</v>
      </c>
      <c r="I192" s="15">
        <v>-3.509521484375E-4</v>
      </c>
      <c r="J192" s="12">
        <v>-1.739501953125E-3</v>
      </c>
      <c r="K192" s="15">
        <v>-2.0294189453125E-3</v>
      </c>
      <c r="L192" s="11">
        <v>-3.5400390625E-3</v>
      </c>
      <c r="M192" s="16">
        <v>-4.730224609375E-4</v>
      </c>
      <c r="N192" s="12">
        <v>-1.3427734375E-3</v>
      </c>
      <c r="O192" s="12">
        <v>-2.532958984375E-3</v>
      </c>
      <c r="P192" s="15">
        <v>-3.7384033203125E-3</v>
      </c>
      <c r="Q192" s="16">
        <v>-4.730224609375E-4</v>
      </c>
      <c r="R192" s="12">
        <v>-3.84521484375E-3</v>
      </c>
    </row>
    <row r="193" spans="1:18" x14ac:dyDescent="0.25">
      <c r="A193">
        <f t="shared" si="2"/>
        <v>546</v>
      </c>
      <c r="B193" s="12">
        <v>-2.13623046875E-4</v>
      </c>
      <c r="C193" s="15">
        <v>8.392333984375E-4</v>
      </c>
      <c r="D193" s="15">
        <v>-7.62939453125E-5</v>
      </c>
      <c r="E193" s="15">
        <v>1.7852783203125E-3</v>
      </c>
      <c r="F193" s="15">
        <v>-8.087158203125E-4</v>
      </c>
      <c r="G193" s="15">
        <v>-2.2735595703125E-3</v>
      </c>
      <c r="H193" s="12">
        <v>-6.103515625E-5</v>
      </c>
      <c r="I193" s="15">
        <v>-5.950927734375E-4</v>
      </c>
      <c r="J193" s="15">
        <v>-1.7242431640625E-3</v>
      </c>
      <c r="K193" s="12">
        <v>-2.288818359375E-3</v>
      </c>
      <c r="L193" s="11">
        <v>-3.448486328125E-3</v>
      </c>
      <c r="M193" s="16">
        <v>-6.561279296875E-4</v>
      </c>
      <c r="N193" s="12">
        <v>-1.495361328125E-3</v>
      </c>
      <c r="O193" s="15">
        <v>-2.7923583984375E-3</v>
      </c>
      <c r="P193" s="15">
        <v>-3.7994384765625E-3</v>
      </c>
      <c r="Q193" s="16">
        <v>-6.561279296875E-4</v>
      </c>
      <c r="R193" s="15">
        <v>-3.5552978515625E-3</v>
      </c>
    </row>
    <row r="194" spans="1:18" x14ac:dyDescent="0.25">
      <c r="A194">
        <f t="shared" si="2"/>
        <v>548</v>
      </c>
      <c r="B194" s="12">
        <v>3.96728515625E-4</v>
      </c>
      <c r="C194" s="15">
        <v>6.561279296875E-4</v>
      </c>
      <c r="D194" s="12">
        <v>1.52587890625E-3</v>
      </c>
      <c r="E194" s="12">
        <v>1.52587890625E-3</v>
      </c>
      <c r="F194" s="15">
        <v>-1.0223388671875E-3</v>
      </c>
      <c r="G194" s="12">
        <v>-2.25830078125E-3</v>
      </c>
      <c r="H194" s="12">
        <v>6.103515625E-5</v>
      </c>
      <c r="I194" s="15">
        <v>-4.425048828125E-4</v>
      </c>
      <c r="J194" s="12">
        <v>-1.861572265625E-3</v>
      </c>
      <c r="K194" s="15">
        <v>-2.0904541015625E-3</v>
      </c>
      <c r="L194" s="16">
        <v>-3.6163330078125E-3</v>
      </c>
      <c r="M194" s="11">
        <v>-4.57763671875E-4</v>
      </c>
      <c r="N194" s="12">
        <v>-1.40380859375E-3</v>
      </c>
      <c r="O194" s="12">
        <v>-2.532958984375E-3</v>
      </c>
      <c r="P194" s="12">
        <v>-3.631591796875E-3</v>
      </c>
      <c r="Q194" s="11">
        <v>-4.57763671875E-4</v>
      </c>
      <c r="R194" s="12">
        <v>-4.2724609375E-3</v>
      </c>
    </row>
    <row r="195" spans="1:18" x14ac:dyDescent="0.25">
      <c r="A195">
        <f t="shared" si="2"/>
        <v>550</v>
      </c>
      <c r="B195" s="15">
        <v>3.814697265625E-4</v>
      </c>
      <c r="C195" s="12">
        <v>6.7138671875E-4</v>
      </c>
      <c r="D195" s="15">
        <v>1.2359619140625E-3</v>
      </c>
      <c r="E195" s="15">
        <v>1.7242431640625E-3</v>
      </c>
      <c r="F195" s="12">
        <v>-4.8828125E-4</v>
      </c>
      <c r="G195" s="12">
        <v>-3.570556640625E-3</v>
      </c>
      <c r="H195" s="15">
        <v>1.678466796875E-4</v>
      </c>
      <c r="I195" s="15">
        <v>-7.171630859375E-4</v>
      </c>
      <c r="J195" s="15">
        <v>-1.9989013671875E-3</v>
      </c>
      <c r="K195" s="12">
        <v>-3.143310546875E-3</v>
      </c>
      <c r="L195" s="16">
        <v>-3.6163330078125E-3</v>
      </c>
      <c r="M195" s="11">
        <v>-6.40869140625E-4</v>
      </c>
      <c r="N195" s="15">
        <v>-2.7008056640625E-3</v>
      </c>
      <c r="O195" s="12">
        <v>-4.486083984375E-3</v>
      </c>
      <c r="P195" s="15">
        <v>-5.5999755859375E-3</v>
      </c>
      <c r="Q195" s="11">
        <v>-6.40869140625E-4</v>
      </c>
      <c r="R195" s="15">
        <v>-3.9825439453125E-3</v>
      </c>
    </row>
    <row r="196" spans="1:18" x14ac:dyDescent="0.25">
      <c r="A196">
        <f t="shared" si="2"/>
        <v>552</v>
      </c>
      <c r="B196" s="15">
        <v>5.340576171875E-4</v>
      </c>
      <c r="C196" s="12">
        <v>7.32421875E-4</v>
      </c>
      <c r="D196" s="15">
        <v>1.7547607421875E-3</v>
      </c>
      <c r="E196" s="12">
        <v>1.556396484375E-3</v>
      </c>
      <c r="F196" s="12">
        <v>-1.373291015625E-3</v>
      </c>
      <c r="G196" s="15">
        <v>-1.6021728515625E-3</v>
      </c>
      <c r="H196" s="12">
        <v>-2.44140625E-4</v>
      </c>
      <c r="I196" s="15">
        <v>-3.509521484375E-4</v>
      </c>
      <c r="J196" s="15">
        <v>-1.9683837890625E-3</v>
      </c>
      <c r="K196" s="15">
        <v>-1.6937255859375E-3</v>
      </c>
      <c r="L196" s="16">
        <v>-3.3721923828125E-3</v>
      </c>
      <c r="M196" s="11">
        <v>-3.0517578125E-4</v>
      </c>
      <c r="N196" s="15">
        <v>-2.8228759765625E-3</v>
      </c>
      <c r="O196" s="12">
        <v>-1.953125E-3</v>
      </c>
      <c r="P196" s="12">
        <v>-3.23486328125E-3</v>
      </c>
      <c r="Q196" s="11">
        <v>-3.0517578125E-4</v>
      </c>
      <c r="R196" s="15">
        <v>-3.5552978515625E-3</v>
      </c>
    </row>
    <row r="197" spans="1:18" x14ac:dyDescent="0.25">
      <c r="A197">
        <f t="shared" si="2"/>
        <v>554</v>
      </c>
      <c r="B197" s="15">
        <v>4.425048828125E-4</v>
      </c>
      <c r="C197" s="12">
        <v>7.01904296875E-4</v>
      </c>
      <c r="D197" s="15">
        <v>1.6326904296875E-3</v>
      </c>
      <c r="E197" s="15">
        <v>1.6937255859375E-3</v>
      </c>
      <c r="F197" s="15">
        <v>-8.697509765625E-4</v>
      </c>
      <c r="G197" s="15">
        <v>-3.0364990234375E-3</v>
      </c>
      <c r="H197" s="15">
        <v>-4.57763671875E-5</v>
      </c>
      <c r="I197" s="15">
        <v>-6.256103515625E-4</v>
      </c>
      <c r="J197" s="15">
        <v>-1.9073486328125E-3</v>
      </c>
      <c r="K197" s="12">
        <v>-2.0751953125E-3</v>
      </c>
      <c r="L197" s="11">
        <v>-3.570556640625E-3</v>
      </c>
      <c r="M197" s="16">
        <v>-4.425048828125E-4</v>
      </c>
      <c r="N197" s="12">
        <v>-3.35693359375E-3</v>
      </c>
      <c r="O197" s="15">
        <v>-4.57763671875E-5</v>
      </c>
      <c r="P197" s="12">
        <v>-9.1552734375E-4</v>
      </c>
      <c r="Q197" s="16">
        <v>-4.425048828125E-4</v>
      </c>
      <c r="R197" s="15">
        <v>-3.8909912109375E-3</v>
      </c>
    </row>
    <row r="198" spans="1:18" x14ac:dyDescent="0.25">
      <c r="A198">
        <f t="shared" si="2"/>
        <v>556</v>
      </c>
      <c r="B198" s="12">
        <v>3.96728515625E-4</v>
      </c>
      <c r="C198" s="12">
        <v>4.57763671875E-4</v>
      </c>
      <c r="D198" s="12">
        <v>1.556396484375E-3</v>
      </c>
      <c r="E198" s="12">
        <v>1.678466796875E-3</v>
      </c>
      <c r="F198" s="12">
        <v>-9.1552734375E-4</v>
      </c>
      <c r="G198" s="12">
        <v>-3.082275390625E-3</v>
      </c>
      <c r="H198" s="12">
        <v>9.1552734375E-5</v>
      </c>
      <c r="I198" s="15">
        <v>-5.645751953125E-4</v>
      </c>
      <c r="J198" s="15">
        <v>-1.9989013671875E-3</v>
      </c>
      <c r="K198" s="15">
        <v>-2.7618408203125E-3</v>
      </c>
      <c r="L198" s="16">
        <v>-3.7384033203125E-3</v>
      </c>
      <c r="M198" s="11">
        <v>-3.662109375E-4</v>
      </c>
      <c r="N198" s="12">
        <v>-3.509521484375E-3</v>
      </c>
      <c r="O198" s="12">
        <v>-3.631591796875E-3</v>
      </c>
      <c r="P198" s="15">
        <v>-4.5928955078125E-3</v>
      </c>
      <c r="Q198" s="11">
        <v>-3.662109375E-4</v>
      </c>
      <c r="R198" s="12">
        <v>-3.692626953125E-3</v>
      </c>
    </row>
    <row r="199" spans="1:18" x14ac:dyDescent="0.25">
      <c r="A199">
        <f t="shared" si="2"/>
        <v>558</v>
      </c>
      <c r="B199" s="15">
        <v>3.814697265625E-4</v>
      </c>
      <c r="C199" s="12">
        <v>7.32421875E-4</v>
      </c>
      <c r="D199" s="15">
        <v>-7.62939453125E-5</v>
      </c>
      <c r="E199" s="12">
        <v>1.495361328125E-3</v>
      </c>
      <c r="F199" s="15">
        <v>-6.866455078125E-4</v>
      </c>
      <c r="G199" s="12">
        <v>-3.90625E-3</v>
      </c>
      <c r="H199" s="15">
        <v>1.678466796875E-4</v>
      </c>
      <c r="I199" s="12">
        <v>-1.007080078125E-3</v>
      </c>
      <c r="J199" s="15">
        <v>-1.9073486328125E-3</v>
      </c>
      <c r="K199" s="12">
        <v>-3.692626953125E-3</v>
      </c>
      <c r="L199" s="11">
        <v>-3.41796875E-3</v>
      </c>
      <c r="M199" s="16">
        <v>-4.730224609375E-4</v>
      </c>
      <c r="N199" s="12">
        <v>-3.84521484375E-3</v>
      </c>
      <c r="O199" s="12">
        <v>-4.669189453125E-3</v>
      </c>
      <c r="P199" s="15">
        <v>-6.1492919921875E-3</v>
      </c>
      <c r="Q199" s="16">
        <v>-4.730224609375E-4</v>
      </c>
      <c r="R199" s="12">
        <v>-3.90625E-3</v>
      </c>
    </row>
    <row r="200" spans="1:18" x14ac:dyDescent="0.25">
      <c r="A200">
        <f t="shared" si="2"/>
        <v>560</v>
      </c>
      <c r="B200" s="12">
        <v>4.57763671875E-4</v>
      </c>
      <c r="C200" s="12">
        <v>7.9345703125E-4</v>
      </c>
      <c r="D200" s="12">
        <v>1.861572265625E-3</v>
      </c>
      <c r="E200" s="15">
        <v>1.5411376953125E-3</v>
      </c>
      <c r="F200" s="15">
        <v>-1.6021728515625E-3</v>
      </c>
      <c r="G200" s="12">
        <v>-8.544921875E-4</v>
      </c>
      <c r="H200" s="15">
        <v>-4.425048828125E-4</v>
      </c>
      <c r="I200" s="12">
        <v>-2.44140625E-4</v>
      </c>
      <c r="J200" s="12">
        <v>-1.953125E-3</v>
      </c>
      <c r="K200" s="12">
        <v>-1.129150390625E-3</v>
      </c>
      <c r="L200" s="11">
        <v>-3.35693359375E-3</v>
      </c>
      <c r="M200" s="11">
        <v>-2.44140625E-4</v>
      </c>
      <c r="N200" s="12">
        <v>-4.058837890625E-3</v>
      </c>
      <c r="O200" s="15">
        <v>-1.3275146484375E-3</v>
      </c>
      <c r="P200" s="12">
        <v>-2.593994140625E-3</v>
      </c>
      <c r="Q200" s="11">
        <v>-2.44140625E-4</v>
      </c>
      <c r="R200" s="12">
        <v>-3.570556640625E-3</v>
      </c>
    </row>
    <row r="201" spans="1:18" x14ac:dyDescent="0.25">
      <c r="A201">
        <f t="shared" si="2"/>
        <v>562</v>
      </c>
      <c r="B201" s="12">
        <v>5.18798828125E-4</v>
      </c>
      <c r="C201" s="12">
        <v>6.103515625E-4</v>
      </c>
      <c r="D201" s="12">
        <v>1.434326171875E-3</v>
      </c>
      <c r="E201" s="15">
        <v>1.6021728515625E-3</v>
      </c>
      <c r="F201" s="12">
        <v>-9.1552734375E-4</v>
      </c>
      <c r="G201" s="12">
        <v>-3.662109375E-3</v>
      </c>
      <c r="H201" s="15">
        <v>-1.52587890625E-5</v>
      </c>
      <c r="I201" s="15">
        <v>-7.476806640625E-4</v>
      </c>
      <c r="J201" s="12">
        <v>-2.01416015625E-3</v>
      </c>
      <c r="K201" s="12">
        <v>-3.35693359375E-3</v>
      </c>
      <c r="L201" s="11">
        <v>-3.814697265625E-3</v>
      </c>
      <c r="M201" s="16">
        <v>-5.645751953125E-4</v>
      </c>
      <c r="N201" s="15">
        <v>-4.5318603515625E-3</v>
      </c>
      <c r="O201" s="12">
        <v>-4.2724609375E-3</v>
      </c>
      <c r="P201" s="15">
        <v>-5.9051513671875E-3</v>
      </c>
      <c r="Q201" s="16">
        <v>-5.645751953125E-4</v>
      </c>
      <c r="R201" s="15">
        <v>-4.4097900390625E-3</v>
      </c>
    </row>
    <row r="202" spans="1:18" x14ac:dyDescent="0.25">
      <c r="A202">
        <f t="shared" si="2"/>
        <v>564</v>
      </c>
      <c r="B202" s="15">
        <v>2.899169921875E-4</v>
      </c>
      <c r="C202" s="12">
        <v>5.79833984375E-4</v>
      </c>
      <c r="D202" s="12">
        <v>1.617431640625E-3</v>
      </c>
      <c r="E202" s="12">
        <v>1.5869140625E-3</v>
      </c>
      <c r="F202" s="12">
        <v>-1.40380859375E-3</v>
      </c>
      <c r="G202" s="12">
        <v>-2.5634765625E-3</v>
      </c>
      <c r="H202" s="12">
        <v>-3.0517578125E-4</v>
      </c>
      <c r="I202" s="15">
        <v>-5.645751953125E-4</v>
      </c>
      <c r="J202" s="12">
        <v>-2.01416015625E-3</v>
      </c>
      <c r="K202" s="15">
        <v>-2.4871826171875E-3</v>
      </c>
      <c r="L202" s="11">
        <v>-3.5400390625E-3</v>
      </c>
      <c r="M202" s="16">
        <v>-3.204345703125E-4</v>
      </c>
      <c r="N202" s="12">
        <v>-4.45556640625E-3</v>
      </c>
      <c r="O202" s="15">
        <v>-3.0059814453125E-3</v>
      </c>
      <c r="P202" s="12">
        <v>-4.2724609375E-3</v>
      </c>
      <c r="Q202" s="16">
        <v>-3.204345703125E-4</v>
      </c>
      <c r="R202" s="15">
        <v>-3.9520263671875E-3</v>
      </c>
    </row>
    <row r="203" spans="1:18" x14ac:dyDescent="0.25">
      <c r="A203">
        <f t="shared" si="2"/>
        <v>566</v>
      </c>
      <c r="B203" s="12">
        <v>3.96728515625E-4</v>
      </c>
      <c r="C203" s="15">
        <v>6.256103515625E-4</v>
      </c>
      <c r="D203" s="15">
        <v>1.2969970703125E-3</v>
      </c>
      <c r="E203" s="12">
        <v>1.434326171875E-3</v>
      </c>
      <c r="F203" s="15">
        <v>-1.6326904296875E-3</v>
      </c>
      <c r="G203" s="12">
        <v>-1.556396484375E-3</v>
      </c>
      <c r="H203" s="12">
        <v>-3.96728515625E-4</v>
      </c>
      <c r="I203" s="12">
        <v>-5.79833984375E-4</v>
      </c>
      <c r="J203" s="12">
        <v>-1.861572265625E-3</v>
      </c>
      <c r="K203" s="12">
        <v>-1.40380859375E-3</v>
      </c>
      <c r="L203" s="16">
        <v>-3.6773681640625E-3</v>
      </c>
      <c r="M203" s="16">
        <v>-5.035400390625E-4</v>
      </c>
      <c r="N203" s="15">
        <v>-5.7220458984375E-3</v>
      </c>
      <c r="O203" s="12">
        <v>-1.678466796875E-3</v>
      </c>
      <c r="P203" s="15">
        <v>-2.9144287109375E-3</v>
      </c>
      <c r="Q203" s="16">
        <v>-5.035400390625E-4</v>
      </c>
      <c r="R203" s="15">
        <v>-3.9520263671875E-3</v>
      </c>
    </row>
    <row r="204" spans="1:18" x14ac:dyDescent="0.25">
      <c r="A204">
        <f t="shared" si="2"/>
        <v>568</v>
      </c>
      <c r="B204" s="12">
        <v>3.662109375E-4</v>
      </c>
      <c r="C204" s="12">
        <v>5.79833984375E-4</v>
      </c>
      <c r="D204" s="12">
        <v>1.556396484375E-3</v>
      </c>
      <c r="E204" s="15">
        <v>1.2969970703125E-3</v>
      </c>
      <c r="F204" s="15">
        <v>-1.9683837890625E-3</v>
      </c>
      <c r="G204" s="12">
        <v>7.01904296875E-4</v>
      </c>
      <c r="H204" s="12">
        <v>-9.1552734375E-4</v>
      </c>
      <c r="I204" s="15">
        <v>-3.509521484375E-4</v>
      </c>
      <c r="J204" s="15">
        <v>-1.8157958984375E-3</v>
      </c>
      <c r="K204" s="12">
        <v>5.79833984375E-4</v>
      </c>
      <c r="L204" s="11">
        <v>-3.692626953125E-3</v>
      </c>
      <c r="M204" s="16">
        <v>-3.814697265625E-4</v>
      </c>
      <c r="N204" s="15">
        <v>-4.1961669921875E-3</v>
      </c>
      <c r="O204" s="12">
        <v>9.765625E-4</v>
      </c>
      <c r="P204" s="15">
        <v>1.373291015625E-4</v>
      </c>
      <c r="Q204" s="16">
        <v>-3.814697265625E-4</v>
      </c>
      <c r="R204" s="12">
        <v>-3.936767578125E-3</v>
      </c>
    </row>
    <row r="205" spans="1:18" x14ac:dyDescent="0.25">
      <c r="A205">
        <f t="shared" si="2"/>
        <v>570</v>
      </c>
      <c r="B205" s="12">
        <v>3.662109375E-4</v>
      </c>
      <c r="C205" s="15">
        <v>6.561279296875E-4</v>
      </c>
      <c r="D205" s="12">
        <v>1.373291015625E-3</v>
      </c>
      <c r="E205" s="12">
        <v>1.15966796875E-3</v>
      </c>
      <c r="F205" s="15">
        <v>-1.8768310546875E-3</v>
      </c>
      <c r="G205" s="15">
        <v>1.373291015625E-4</v>
      </c>
      <c r="H205" s="15">
        <v>-7.476806640625E-4</v>
      </c>
      <c r="I205" s="12">
        <v>-5.4931640625E-4</v>
      </c>
      <c r="J205" s="15">
        <v>-1.9378662109375E-3</v>
      </c>
      <c r="K205" s="12">
        <v>1.220703125E-4</v>
      </c>
      <c r="L205" s="11">
        <v>-3.72314453125E-3</v>
      </c>
      <c r="M205" s="16">
        <v>-4.425048828125E-4</v>
      </c>
      <c r="N205" s="15">
        <v>-2.3956298828125E-3</v>
      </c>
      <c r="O205" s="12">
        <v>3.35693359375E-4</v>
      </c>
      <c r="P205" s="15">
        <v>-3.509521484375E-4</v>
      </c>
      <c r="Q205" s="16">
        <v>-4.425048828125E-4</v>
      </c>
      <c r="R205" s="15">
        <v>-4.7149658203125E-3</v>
      </c>
    </row>
    <row r="206" spans="1:18" x14ac:dyDescent="0.25">
      <c r="A206">
        <f t="shared" si="2"/>
        <v>572</v>
      </c>
      <c r="B206" s="15">
        <v>1.373291015625E-4</v>
      </c>
      <c r="C206" s="12">
        <v>3.96728515625E-4</v>
      </c>
      <c r="D206" s="12">
        <v>1.89208984375E-3</v>
      </c>
      <c r="E206" s="15">
        <v>1.2054443359375E-3</v>
      </c>
      <c r="F206" s="12">
        <v>-1.708984375E-3</v>
      </c>
      <c r="G206" s="12">
        <v>-1.129150390625E-3</v>
      </c>
      <c r="H206" s="15">
        <v>-3.814697265625E-4</v>
      </c>
      <c r="I206" s="15">
        <v>-5.340576171875E-4</v>
      </c>
      <c r="J206" s="15">
        <v>-2.0904541015625E-3</v>
      </c>
      <c r="K206" s="15">
        <v>-1.2359619140625E-3</v>
      </c>
      <c r="L206" s="16">
        <v>-4.1046142578125E-3</v>
      </c>
      <c r="M206" s="11">
        <v>0</v>
      </c>
      <c r="N206" s="15">
        <v>-5.1727294921875E-3</v>
      </c>
      <c r="O206" s="15">
        <v>-1.4495849609375E-3</v>
      </c>
      <c r="P206" s="15">
        <v>-2.3040771484375E-3</v>
      </c>
      <c r="Q206" s="11">
        <v>0</v>
      </c>
      <c r="R206" s="12">
        <v>-5.43212890625E-3</v>
      </c>
    </row>
    <row r="207" spans="1:18" x14ac:dyDescent="0.25">
      <c r="A207">
        <f t="shared" si="2"/>
        <v>574</v>
      </c>
      <c r="B207" s="15">
        <v>-1.678466796875E-4</v>
      </c>
      <c r="C207" s="15">
        <v>1.678466796875E-4</v>
      </c>
      <c r="D207" s="15">
        <v>2.9449462890625E-3</v>
      </c>
      <c r="E207" s="15">
        <v>9.307861328125E-4</v>
      </c>
      <c r="F207" s="15">
        <v>-2.3956298828125E-3</v>
      </c>
      <c r="G207" s="12">
        <v>-4.2724609375E-4</v>
      </c>
      <c r="H207" s="12">
        <v>-5.18798828125E-4</v>
      </c>
      <c r="I207" s="12">
        <v>-9.1552734375E-5</v>
      </c>
      <c r="J207" s="12">
        <v>-2.25830078125E-3</v>
      </c>
      <c r="K207" s="12">
        <v>-9.765625E-4</v>
      </c>
      <c r="L207" s="16">
        <v>-3.8909912109375E-3</v>
      </c>
      <c r="M207" s="11">
        <v>5.79833984375E-4</v>
      </c>
      <c r="N207" s="12">
        <v>-6.134033203125E-3</v>
      </c>
      <c r="O207" s="15">
        <v>-9.307861328125E-4</v>
      </c>
      <c r="P207" s="15">
        <v>-5.035400390625E-4</v>
      </c>
      <c r="Q207" s="11">
        <v>5.79833984375E-4</v>
      </c>
      <c r="R207" s="12">
        <v>-5.462646484375E-3</v>
      </c>
    </row>
    <row r="208" spans="1:18" x14ac:dyDescent="0.25">
      <c r="A208">
        <f t="shared" si="2"/>
        <v>576</v>
      </c>
      <c r="B208" s="15">
        <v>-5.035400390625E-4</v>
      </c>
      <c r="C208" s="15">
        <v>-3.509521484375E-4</v>
      </c>
      <c r="D208" s="15">
        <v>3.5247802734375E-3</v>
      </c>
      <c r="E208" s="15">
        <v>1.373291015625E-4</v>
      </c>
      <c r="F208" s="15">
        <v>-1.9683837890625E-3</v>
      </c>
      <c r="G208" s="15">
        <v>-1.4495849609375E-3</v>
      </c>
      <c r="H208" s="12">
        <v>-6.103515625E-5</v>
      </c>
      <c r="I208" s="15">
        <v>-4.57763671875E-5</v>
      </c>
      <c r="J208" s="12">
        <v>-2.197265625E-3</v>
      </c>
      <c r="K208" s="15">
        <v>-1.9683837890625E-3</v>
      </c>
      <c r="L208" s="16">
        <v>-4.3182373046875E-3</v>
      </c>
      <c r="M208" s="16">
        <v>8.697509765625E-4</v>
      </c>
      <c r="N208" s="12">
        <v>-6.2255859375E-3</v>
      </c>
      <c r="O208" s="12">
        <v>-2.5634765625E-3</v>
      </c>
      <c r="P208" s="15">
        <v>-3.3416748046875E-3</v>
      </c>
      <c r="Q208" s="16">
        <v>8.697509765625E-4</v>
      </c>
      <c r="R208" s="15">
        <v>-4.4403076171875E-3</v>
      </c>
    </row>
    <row r="209" spans="1:18" x14ac:dyDescent="0.25">
      <c r="A209">
        <f t="shared" ref="A209:A270" si="3">A208+2</f>
        <v>578</v>
      </c>
      <c r="B209" s="12">
        <v>-6.103515625E-4</v>
      </c>
      <c r="C209" s="15">
        <v>-5.645751953125E-4</v>
      </c>
      <c r="D209" s="12">
        <v>3.875732421875E-3</v>
      </c>
      <c r="E209" s="12">
        <v>8.85009765625E-4</v>
      </c>
      <c r="F209" s="15">
        <v>-1.9683837890625E-3</v>
      </c>
      <c r="G209" s="12">
        <v>-3.0517578125E-3</v>
      </c>
      <c r="H209" s="15">
        <v>1.068115234375E-4</v>
      </c>
      <c r="I209" s="15">
        <v>-1.678466796875E-4</v>
      </c>
      <c r="J209" s="12">
        <v>-2.50244140625E-3</v>
      </c>
      <c r="K209" s="12">
        <v>-3.265380859375E-3</v>
      </c>
      <c r="L209" s="16">
        <v>-4.8065185546875E-3</v>
      </c>
      <c r="M209" s="11">
        <v>1.46484375E-3</v>
      </c>
      <c r="N209" s="12">
        <v>-6.378173828125E-3</v>
      </c>
      <c r="O209" s="15">
        <v>-4.3182373046875E-3</v>
      </c>
      <c r="P209" s="12">
        <v>-5.340576171875E-3</v>
      </c>
      <c r="Q209" s="11">
        <v>1.46484375E-3</v>
      </c>
      <c r="R209" s="15">
        <v>-6.4849853515625E-3</v>
      </c>
    </row>
    <row r="210" spans="1:18" x14ac:dyDescent="0.25">
      <c r="A210">
        <f t="shared" si="3"/>
        <v>580</v>
      </c>
      <c r="B210" s="12">
        <v>-5.79833984375E-4</v>
      </c>
      <c r="C210" s="12">
        <v>-6.7138671875E-4</v>
      </c>
      <c r="D210" s="12">
        <v>4.180908203125E-3</v>
      </c>
      <c r="E210" s="12">
        <v>9.1552734375E-4</v>
      </c>
      <c r="F210" s="12">
        <v>-2.86865234375E-3</v>
      </c>
      <c r="G210" s="15">
        <v>4.425048828125E-4</v>
      </c>
      <c r="H210" s="12">
        <v>-7.01904296875E-4</v>
      </c>
      <c r="I210" s="12">
        <v>3.35693359375E-4</v>
      </c>
      <c r="J210" s="12">
        <v>-2.3193359375E-3</v>
      </c>
      <c r="K210" s="15">
        <v>-5.035400390625E-4</v>
      </c>
      <c r="L210" s="16">
        <v>-4.9591064453125E-3</v>
      </c>
      <c r="M210" s="16">
        <v>1.7242431640625E-3</v>
      </c>
      <c r="N210" s="15">
        <v>-5.9967041015625E-3</v>
      </c>
      <c r="O210" s="15">
        <v>-2.593994140625E-4</v>
      </c>
      <c r="P210" s="15">
        <v>-1.0528564453125E-3</v>
      </c>
      <c r="Q210" s="16">
        <v>1.7242431640625E-3</v>
      </c>
      <c r="R210" s="12">
        <v>-4.791259765625E-3</v>
      </c>
    </row>
    <row r="211" spans="1:18" x14ac:dyDescent="0.25">
      <c r="A211">
        <f t="shared" si="3"/>
        <v>582</v>
      </c>
      <c r="B211" s="12">
        <v>-3.662109375E-4</v>
      </c>
      <c r="C211" s="15">
        <v>-9.307861328125E-4</v>
      </c>
      <c r="D211" s="12">
        <v>3.265380859375E-3</v>
      </c>
      <c r="E211" s="12">
        <v>1.068115234375E-3</v>
      </c>
      <c r="F211" s="12">
        <v>-1.190185546875E-3</v>
      </c>
      <c r="G211" s="12">
        <v>-5.9814453125E-3</v>
      </c>
      <c r="H211" s="15">
        <v>3.509521484375E-4</v>
      </c>
      <c r="I211" s="15">
        <v>-5.950927734375E-4</v>
      </c>
      <c r="J211" s="15">
        <v>-2.4261474609375E-3</v>
      </c>
      <c r="K211" s="15">
        <v>-5.2337646484375E-3</v>
      </c>
      <c r="L211" s="11">
        <v>-6.317138671875E-3</v>
      </c>
      <c r="M211" s="11">
        <v>2.044677734375E-3</v>
      </c>
      <c r="N211" s="12">
        <v>-7.38525390625E-3</v>
      </c>
      <c r="O211" s="15">
        <v>-7.4310302734375E-3</v>
      </c>
      <c r="P211" s="12">
        <v>-8.97216796875E-3</v>
      </c>
      <c r="Q211" s="11">
        <v>2.044677734375E-3</v>
      </c>
      <c r="R211" s="15">
        <v>-7.1258544921875E-3</v>
      </c>
    </row>
    <row r="212" spans="1:18" x14ac:dyDescent="0.25">
      <c r="A212">
        <f t="shared" si="3"/>
        <v>584</v>
      </c>
      <c r="B212" s="15">
        <v>-4.425048828125E-4</v>
      </c>
      <c r="C212" s="12">
        <v>-5.18798828125E-4</v>
      </c>
      <c r="D212" s="12">
        <v>3.84521484375E-3</v>
      </c>
      <c r="E212" s="15">
        <v>7.781982421875E-4</v>
      </c>
      <c r="F212" s="12">
        <v>-3.021240234375E-3</v>
      </c>
      <c r="G212" s="15">
        <v>2.288818359375E-4</v>
      </c>
      <c r="H212" s="15">
        <v>-7.171630859375E-4</v>
      </c>
      <c r="I212" s="12">
        <v>2.13623046875E-4</v>
      </c>
      <c r="J212" s="15">
        <v>-3.814697265625E-4</v>
      </c>
      <c r="K212" s="12">
        <v>-3.96728515625E-4</v>
      </c>
      <c r="L212" s="11">
        <v>-4.45556640625E-3</v>
      </c>
      <c r="M212" s="11">
        <v>1.220703125E-3</v>
      </c>
      <c r="N212" s="15">
        <v>-5.9967041015625E-3</v>
      </c>
      <c r="O212" s="12">
        <v>-3.0517578125E-4</v>
      </c>
      <c r="P212" s="12">
        <v>-1.129150390625E-3</v>
      </c>
      <c r="Q212" s="11">
        <v>1.220703125E-3</v>
      </c>
      <c r="R212" s="12">
        <v>-5.218505859375E-3</v>
      </c>
    </row>
    <row r="213" spans="1:18" x14ac:dyDescent="0.25">
      <c r="A213">
        <f t="shared" si="3"/>
        <v>586</v>
      </c>
      <c r="B213" s="15">
        <v>-5.340576171875E-4</v>
      </c>
      <c r="C213" s="12">
        <v>0</v>
      </c>
      <c r="D213" s="15">
        <v>3.1585693359375E-3</v>
      </c>
      <c r="E213" s="12">
        <v>9.765625E-4</v>
      </c>
      <c r="F213" s="15">
        <v>1.983642578125E-4</v>
      </c>
      <c r="G213" s="15">
        <v>-4.1351318359375E-3</v>
      </c>
      <c r="H213" s="15">
        <v>4.119873046875E-4</v>
      </c>
      <c r="I213" s="15">
        <v>-6.256103515625E-4</v>
      </c>
      <c r="J213" s="15">
        <v>-2.4566650390625E-3</v>
      </c>
      <c r="K213" s="12">
        <v>-2.777099609375E-3</v>
      </c>
      <c r="L213" s="11">
        <v>-4.7607421875E-3</v>
      </c>
      <c r="M213" s="16">
        <v>8.392333984375E-4</v>
      </c>
      <c r="N213" s="15">
        <v>-7.2174072265625E-3</v>
      </c>
      <c r="O213" s="15">
        <v>-6.8817138671875E-3</v>
      </c>
      <c r="P213" s="15">
        <v>-8.2855224609375E-3</v>
      </c>
      <c r="Q213" s="16">
        <v>8.392333984375E-4</v>
      </c>
      <c r="R213" s="15">
        <v>-5.7525634765625E-3</v>
      </c>
    </row>
    <row r="214" spans="1:18" x14ac:dyDescent="0.25">
      <c r="A214">
        <f t="shared" si="3"/>
        <v>588</v>
      </c>
      <c r="B214" s="12">
        <v>-9.1552734375E-5</v>
      </c>
      <c r="C214" s="12">
        <v>-3.0517578125E-5</v>
      </c>
      <c r="D214" s="15">
        <v>2.2125244140625E-3</v>
      </c>
      <c r="E214" s="12">
        <v>8.85009765625E-4</v>
      </c>
      <c r="F214" s="15">
        <v>-1.5106201171875E-3</v>
      </c>
      <c r="G214" s="12">
        <v>-4.241943359375E-3</v>
      </c>
      <c r="H214" s="15">
        <v>4.57763671875E-5</v>
      </c>
      <c r="I214" s="15">
        <v>-7.171630859375E-4</v>
      </c>
      <c r="J214" s="15">
        <v>-2.2430419921875E-3</v>
      </c>
      <c r="K214" s="15">
        <v>-3.7994384765625E-3</v>
      </c>
      <c r="L214" s="11">
        <v>-4.2724609375E-3</v>
      </c>
      <c r="M214" s="16">
        <v>2.593994140625E-4</v>
      </c>
      <c r="N214" s="12">
        <v>-7.110595703125E-3</v>
      </c>
      <c r="O214" s="12">
        <v>-5.31005859375E-3</v>
      </c>
      <c r="P214" s="15">
        <v>-6.8206787109375E-3</v>
      </c>
      <c r="Q214" s="16">
        <v>2.593994140625E-4</v>
      </c>
      <c r="R214" s="15">
        <v>-5.4473876953125E-3</v>
      </c>
    </row>
    <row r="215" spans="1:18" x14ac:dyDescent="0.25">
      <c r="A215">
        <f t="shared" si="3"/>
        <v>590</v>
      </c>
      <c r="B215" s="12">
        <v>3.0517578125E-4</v>
      </c>
      <c r="C215" s="12">
        <v>3.0517578125E-4</v>
      </c>
      <c r="D215" s="15">
        <v>6.256103515625E-4</v>
      </c>
      <c r="E215" s="15">
        <v>1.1749267578125E-3</v>
      </c>
      <c r="F215" s="12">
        <v>-9.1552734375E-4</v>
      </c>
      <c r="G215" s="15">
        <v>-4.8065185546875E-3</v>
      </c>
      <c r="H215" s="12">
        <v>9.1552734375E-5</v>
      </c>
      <c r="I215" s="12">
        <v>-1.312255859375E-3</v>
      </c>
      <c r="J215" s="12">
        <v>-2.0751953125E-3</v>
      </c>
      <c r="K215" s="12">
        <v>-3.814697265625E-3</v>
      </c>
      <c r="L215" s="16">
        <v>-4.1961669921875E-3</v>
      </c>
      <c r="M215" s="16">
        <v>-8.087158203125E-4</v>
      </c>
      <c r="N215" s="15">
        <v>-6.8817138671875E-3</v>
      </c>
      <c r="O215" s="12">
        <v>-5.43212890625E-3</v>
      </c>
      <c r="P215" s="15">
        <v>-6.9732666015625E-3</v>
      </c>
      <c r="Q215" s="16">
        <v>-8.087158203125E-4</v>
      </c>
      <c r="R215" s="15">
        <v>-5.5389404296875E-3</v>
      </c>
    </row>
    <row r="216" spans="1:18" x14ac:dyDescent="0.25">
      <c r="A216">
        <f t="shared" si="3"/>
        <v>592</v>
      </c>
      <c r="B216" s="12">
        <v>3.0517578125E-4</v>
      </c>
      <c r="C216" s="15">
        <v>5.340576171875E-4</v>
      </c>
      <c r="D216" s="15">
        <v>1.2664794921875E-3</v>
      </c>
      <c r="E216" s="15">
        <v>9.002685546875E-4</v>
      </c>
      <c r="F216" s="15">
        <v>-2.593994140625E-4</v>
      </c>
      <c r="G216" s="12">
        <v>-3.0517578125E-5</v>
      </c>
      <c r="H216" s="12">
        <v>-1.0986328125E-3</v>
      </c>
      <c r="I216" s="12">
        <v>-5.4931640625E-4</v>
      </c>
      <c r="J216" s="15">
        <v>-1.8463134765625E-3</v>
      </c>
      <c r="K216" s="12">
        <v>4.2724609375E-4</v>
      </c>
      <c r="L216" s="16">
        <v>-3.5858154296875E-3</v>
      </c>
      <c r="M216" s="11">
        <v>-5.4931640625E-4</v>
      </c>
      <c r="N216" s="15">
        <v>-5.9051513671875E-3</v>
      </c>
      <c r="O216" s="12">
        <v>1.068115234375E-3</v>
      </c>
      <c r="P216" s="12">
        <v>2.13623046875E-4</v>
      </c>
      <c r="Q216" s="11">
        <v>-5.4931640625E-4</v>
      </c>
      <c r="R216" s="15">
        <v>-4.3487548828125E-3</v>
      </c>
    </row>
    <row r="217" spans="1:18" x14ac:dyDescent="0.25">
      <c r="A217">
        <f t="shared" si="3"/>
        <v>594</v>
      </c>
      <c r="B217" s="12">
        <v>3.0517578125E-4</v>
      </c>
      <c r="C217" s="15">
        <v>3.814697265625E-4</v>
      </c>
      <c r="D217" s="12">
        <v>7.32421875E-4</v>
      </c>
      <c r="E217" s="12">
        <v>9.46044921875E-4</v>
      </c>
      <c r="F217" s="15">
        <v>-1.0528564453125E-3</v>
      </c>
      <c r="G217" s="12">
        <v>-4.302978515625E-3</v>
      </c>
      <c r="H217" s="12">
        <v>-2.44140625E-4</v>
      </c>
      <c r="I217" s="12">
        <v>-1.190185546875E-3</v>
      </c>
      <c r="J217" s="15">
        <v>-1.4190673828125E-3</v>
      </c>
      <c r="K217" s="15">
        <v>-3.3111572265625E-3</v>
      </c>
      <c r="L217" s="11">
        <v>-4.180908203125E-3</v>
      </c>
      <c r="M217" s="16">
        <v>-7.476806640625E-4</v>
      </c>
      <c r="N217" s="15">
        <v>-6.8817138671875E-3</v>
      </c>
      <c r="O217" s="15">
        <v>-4.4097900390625E-3</v>
      </c>
      <c r="P217" s="12">
        <v>-5.9814453125E-3</v>
      </c>
      <c r="Q217" s="16">
        <v>-7.476806640625E-4</v>
      </c>
      <c r="R217" s="15">
        <v>-5.4779052734375E-3</v>
      </c>
    </row>
    <row r="218" spans="1:18" x14ac:dyDescent="0.25">
      <c r="A218">
        <f t="shared" si="3"/>
        <v>596</v>
      </c>
      <c r="B218" s="15">
        <v>2.288818359375E-4</v>
      </c>
      <c r="C218" s="12">
        <v>3.662109375E-4</v>
      </c>
      <c r="D218" s="15">
        <v>5.340576171875E-4</v>
      </c>
      <c r="E218" s="12">
        <v>1.129150390625E-3</v>
      </c>
      <c r="F218" s="15">
        <v>-8.697509765625E-4</v>
      </c>
      <c r="G218" s="12">
        <v>-4.730224609375E-3</v>
      </c>
      <c r="H218" s="12">
        <v>3.0517578125E-5</v>
      </c>
      <c r="I218" s="15">
        <v>-1.2054443359375E-3</v>
      </c>
      <c r="J218" s="12">
        <v>-8.85009765625E-4</v>
      </c>
      <c r="K218" s="12">
        <v>-3.60107421875E-3</v>
      </c>
      <c r="L218" s="16">
        <v>-4.2572021484375E-3</v>
      </c>
      <c r="M218" s="16">
        <v>-7.171630859375E-4</v>
      </c>
      <c r="N218" s="12">
        <v>-6.8359375E-3</v>
      </c>
      <c r="O218" s="15">
        <v>-5.0506591796875E-3</v>
      </c>
      <c r="P218" s="12">
        <v>-6.7138671875E-3</v>
      </c>
      <c r="Q218" s="16">
        <v>-7.171630859375E-4</v>
      </c>
      <c r="R218" s="12">
        <v>-4.8828125E-3</v>
      </c>
    </row>
    <row r="219" spans="1:18" x14ac:dyDescent="0.25">
      <c r="A219">
        <f t="shared" si="3"/>
        <v>598</v>
      </c>
      <c r="B219" s="12">
        <v>3.0517578125E-4</v>
      </c>
      <c r="C219" s="12">
        <v>-6.103515625E-5</v>
      </c>
      <c r="D219" s="12">
        <v>1.0986328125E-3</v>
      </c>
      <c r="E219" s="12">
        <v>8.23974609375E-4</v>
      </c>
      <c r="F219" s="15">
        <v>-1.4495849609375E-3</v>
      </c>
      <c r="G219" s="12">
        <v>-8.544921875E-4</v>
      </c>
      <c r="H219" s="15">
        <v>-7.171630859375E-4</v>
      </c>
      <c r="I219" s="15">
        <v>-8.392333984375E-4</v>
      </c>
      <c r="J219" s="15">
        <v>-1.9683837890625E-3</v>
      </c>
      <c r="K219" s="12">
        <v>-1.312255859375E-3</v>
      </c>
      <c r="L219" s="11">
        <v>-3.814697265625E-3</v>
      </c>
      <c r="M219" s="16">
        <v>-5.645751953125E-4</v>
      </c>
      <c r="N219" s="15">
        <v>-6.3934326171875E-3</v>
      </c>
      <c r="O219" s="15">
        <v>-1.4801025390625E-3</v>
      </c>
      <c r="P219" s="12">
        <v>-2.655029296875E-3</v>
      </c>
      <c r="Q219" s="16">
        <v>-5.645751953125E-4</v>
      </c>
      <c r="R219" s="12">
        <v>-4.45556640625E-3</v>
      </c>
    </row>
    <row r="220" spans="1:18" x14ac:dyDescent="0.25">
      <c r="A220">
        <f t="shared" si="3"/>
        <v>600</v>
      </c>
      <c r="B220" s="12">
        <v>3.35693359375E-4</v>
      </c>
      <c r="C220" s="12">
        <v>3.0517578125E-4</v>
      </c>
      <c r="D220" s="15">
        <v>8.392333984375E-4</v>
      </c>
      <c r="E220" s="12">
        <v>9.46044921875E-4</v>
      </c>
      <c r="F220" s="15">
        <v>-1.6326904296875E-3</v>
      </c>
      <c r="G220" s="12">
        <v>-2.777099609375E-3</v>
      </c>
      <c r="H220" s="12">
        <v>-5.79833984375E-4</v>
      </c>
      <c r="I220" s="12">
        <v>-6.7138671875E-4</v>
      </c>
      <c r="J220" s="12">
        <v>-4.8828125E-4</v>
      </c>
      <c r="K220" s="12">
        <v>-2.197265625E-3</v>
      </c>
      <c r="L220" s="11">
        <v>-4.0283203125E-3</v>
      </c>
      <c r="M220" s="11">
        <v>-5.4931640625E-4</v>
      </c>
      <c r="N220" s="12">
        <v>-6.2255859375E-3</v>
      </c>
      <c r="O220" s="12">
        <v>-2.685546875E-3</v>
      </c>
      <c r="P220" s="15">
        <v>-4.1961669921875E-3</v>
      </c>
      <c r="Q220" s="11">
        <v>-5.4931640625E-4</v>
      </c>
      <c r="R220" s="15">
        <v>-5.0811767578125E-3</v>
      </c>
    </row>
    <row r="221" spans="1:18" x14ac:dyDescent="0.25">
      <c r="A221">
        <f t="shared" si="3"/>
        <v>602</v>
      </c>
      <c r="B221" s="15">
        <v>2.288818359375E-4</v>
      </c>
      <c r="C221" s="12">
        <v>3.662109375E-4</v>
      </c>
      <c r="D221" s="12">
        <v>6.103515625E-4</v>
      </c>
      <c r="E221" s="15">
        <v>9.307861328125E-4</v>
      </c>
      <c r="F221" s="15">
        <v>-1.5411376953125E-3</v>
      </c>
      <c r="G221" s="12">
        <v>-3.0517578125E-3</v>
      </c>
      <c r="H221" s="12">
        <v>-4.2724609375E-4</v>
      </c>
      <c r="I221" s="15">
        <v>-1.1138916015625E-3</v>
      </c>
      <c r="J221" s="15">
        <v>-1.8768310546875E-3</v>
      </c>
      <c r="K221" s="15">
        <v>-2.2430419921875E-3</v>
      </c>
      <c r="L221" s="16">
        <v>-4.0740966796875E-3</v>
      </c>
      <c r="M221" s="16">
        <v>-7.171630859375E-4</v>
      </c>
      <c r="N221" s="12">
        <v>-6.683349609375E-3</v>
      </c>
      <c r="O221" s="12">
        <v>-3.021240234375E-3</v>
      </c>
      <c r="P221" s="12">
        <v>-4.45556640625E-3</v>
      </c>
      <c r="Q221" s="16">
        <v>-7.171630859375E-4</v>
      </c>
      <c r="R221" s="15">
        <v>-4.7760009765625E-3</v>
      </c>
    </row>
    <row r="222" spans="1:18" x14ac:dyDescent="0.25">
      <c r="A222">
        <f t="shared" si="3"/>
        <v>604</v>
      </c>
      <c r="B222" s="15">
        <v>2.288818359375E-4</v>
      </c>
      <c r="C222" s="12">
        <v>5.18798828125E-4</v>
      </c>
      <c r="D222" s="12">
        <v>6.103515625E-5</v>
      </c>
      <c r="E222" s="12">
        <v>1.28173828125E-3</v>
      </c>
      <c r="F222" s="15">
        <v>-9.307861328125E-4</v>
      </c>
      <c r="G222" s="12">
        <v>-5.035400390625E-3</v>
      </c>
      <c r="H222" s="12">
        <v>-1.52587890625E-4</v>
      </c>
      <c r="I222" s="12">
        <v>-1.434326171875E-3</v>
      </c>
      <c r="J222" s="15">
        <v>-2.0904541015625E-3</v>
      </c>
      <c r="K222" s="15">
        <v>-3.7384033203125E-3</v>
      </c>
      <c r="L222" s="16">
        <v>-4.2266845703125E-3</v>
      </c>
      <c r="M222" s="16">
        <v>-9.307861328125E-4</v>
      </c>
      <c r="N222" s="12">
        <v>-6.8359375E-3</v>
      </c>
      <c r="O222" s="12">
        <v>-5.18798828125E-3</v>
      </c>
      <c r="P222" s="12">
        <v>-6.805419921875E-3</v>
      </c>
      <c r="Q222" s="16">
        <v>-9.307861328125E-4</v>
      </c>
      <c r="R222" s="12">
        <v>-5.218505859375E-3</v>
      </c>
    </row>
    <row r="223" spans="1:18" x14ac:dyDescent="0.25">
      <c r="A223">
        <f t="shared" si="3"/>
        <v>606</v>
      </c>
      <c r="B223" s="12">
        <v>4.8828125E-4</v>
      </c>
      <c r="C223" s="15">
        <v>7.476806640625E-4</v>
      </c>
      <c r="D223" s="15">
        <v>5.950927734375E-4</v>
      </c>
      <c r="E223" s="12">
        <v>1.89208984375E-3</v>
      </c>
      <c r="F223" s="12">
        <v>-1.5869140625E-3</v>
      </c>
      <c r="G223" s="15">
        <v>-3.6163330078125E-3</v>
      </c>
      <c r="H223" s="12">
        <v>-5.79833984375E-4</v>
      </c>
      <c r="I223" s="15">
        <v>-1.0528564453125E-3</v>
      </c>
      <c r="J223" s="15">
        <v>-2.6702880859375E-3</v>
      </c>
      <c r="K223" s="15">
        <v>-2.5177001953125E-3</v>
      </c>
      <c r="L223" s="16">
        <v>-3.6773681640625E-3</v>
      </c>
      <c r="M223" s="16">
        <v>-1.2664794921875E-3</v>
      </c>
      <c r="N223" s="15">
        <v>-6.5155029296875E-3</v>
      </c>
      <c r="O223" s="12">
        <v>-3.448486328125E-3</v>
      </c>
      <c r="P223" s="12">
        <v>-4.241943359375E-3</v>
      </c>
      <c r="Q223" s="16">
        <v>-1.2664794921875E-3</v>
      </c>
      <c r="R223" s="15">
        <v>-4.5013427734375E-3</v>
      </c>
    </row>
    <row r="224" spans="1:18" x14ac:dyDescent="0.25">
      <c r="A224">
        <f t="shared" si="3"/>
        <v>608</v>
      </c>
      <c r="B224" s="15">
        <v>1.52587890625E-5</v>
      </c>
      <c r="C224" s="15">
        <v>-2.899169921875E-4</v>
      </c>
      <c r="D224" s="12">
        <v>8.23974609375E-4</v>
      </c>
      <c r="E224" s="15">
        <v>5.645751953125E-4</v>
      </c>
      <c r="F224" s="15">
        <v>-1.2664794921875E-3</v>
      </c>
      <c r="G224" s="15">
        <v>-3.6773681640625E-3</v>
      </c>
      <c r="H224" s="15">
        <v>4.57763671875E-5</v>
      </c>
      <c r="I224" s="12">
        <v>-1.190185546875E-3</v>
      </c>
      <c r="J224" s="15">
        <v>-1.6937255859375E-3</v>
      </c>
      <c r="K224" s="15">
        <v>-3.0975341796875E-3</v>
      </c>
      <c r="L224" s="11">
        <v>-4.33349609375E-3</v>
      </c>
      <c r="M224" s="16">
        <v>-2.899169921875E-4</v>
      </c>
      <c r="N224" s="12">
        <v>-5.615234375E-3</v>
      </c>
      <c r="O224" s="12">
        <v>-4.39453125E-3</v>
      </c>
      <c r="P224" s="15">
        <v>-6.4239501953125E-3</v>
      </c>
      <c r="Q224" s="16">
        <v>-2.899169921875E-4</v>
      </c>
      <c r="R224" s="12">
        <v>-3.84521484375E-3</v>
      </c>
    </row>
    <row r="225" spans="1:18" x14ac:dyDescent="0.25">
      <c r="A225">
        <f t="shared" si="3"/>
        <v>610</v>
      </c>
      <c r="B225" s="12">
        <v>5.4931640625E-4</v>
      </c>
      <c r="C225" s="12">
        <v>3.0517578125E-4</v>
      </c>
      <c r="D225" s="15">
        <v>9.002685546875E-4</v>
      </c>
      <c r="E225" s="15">
        <v>5.340576171875E-4</v>
      </c>
      <c r="F225" s="12">
        <v>-2.685546875E-3</v>
      </c>
      <c r="G225" s="15">
        <v>-1.2359619140625E-3</v>
      </c>
      <c r="H225" s="12">
        <v>-1.129150390625E-3</v>
      </c>
      <c r="I225" s="12">
        <v>-4.2724609375E-4</v>
      </c>
      <c r="J225" s="12">
        <v>-1.861572265625E-3</v>
      </c>
      <c r="K225" s="12">
        <v>-7.62939453125E-4</v>
      </c>
      <c r="L225" s="16">
        <v>-3.7078857421875E-3</v>
      </c>
      <c r="M225" s="16">
        <v>-3.204345703125E-4</v>
      </c>
      <c r="N225" s="15">
        <v>-5.6610107421875E-3</v>
      </c>
      <c r="O225" s="12">
        <v>-1.8310546875E-4</v>
      </c>
      <c r="P225" s="12">
        <v>-1.15966796875E-3</v>
      </c>
      <c r="Q225" s="16">
        <v>-3.204345703125E-4</v>
      </c>
      <c r="R225" s="15">
        <v>-5.2642822265625E-3</v>
      </c>
    </row>
    <row r="226" spans="1:18" x14ac:dyDescent="0.25">
      <c r="A226">
        <f t="shared" si="3"/>
        <v>612</v>
      </c>
      <c r="B226" s="15">
        <v>-1.52587890625E-5</v>
      </c>
      <c r="C226" s="12">
        <v>2.13623046875E-4</v>
      </c>
      <c r="D226" s="12">
        <v>1.8310546875E-4</v>
      </c>
      <c r="E226" s="12">
        <v>1.190185546875E-3</v>
      </c>
      <c r="F226" s="15">
        <v>-6.256103515625E-4</v>
      </c>
      <c r="G226" s="12">
        <v>-4.425048828125E-3</v>
      </c>
      <c r="H226" s="15">
        <v>1.52587890625E-5</v>
      </c>
      <c r="I226" s="12">
        <v>-1.678466796875E-3</v>
      </c>
      <c r="J226" s="12">
        <v>-1.983642578125E-3</v>
      </c>
      <c r="K226" s="12">
        <v>-3.2958984375E-3</v>
      </c>
      <c r="L226" s="11">
        <v>-4.364013671875E-3</v>
      </c>
      <c r="M226" s="16">
        <v>-9.002685546875E-4</v>
      </c>
      <c r="N226" s="15">
        <v>-5.8441162109375E-3</v>
      </c>
      <c r="O226" s="12">
        <v>-4.69970703125E-3</v>
      </c>
      <c r="P226" s="12">
        <v>-6.439208984375E-3</v>
      </c>
      <c r="Q226" s="16">
        <v>-9.002685546875E-4</v>
      </c>
      <c r="R226" s="12">
        <v>-2.410888671875E-3</v>
      </c>
    </row>
    <row r="227" spans="1:18" x14ac:dyDescent="0.25">
      <c r="A227">
        <f t="shared" si="3"/>
        <v>614</v>
      </c>
      <c r="B227" s="15">
        <v>6.866455078125E-4</v>
      </c>
      <c r="C227" s="12">
        <v>3.662109375E-4</v>
      </c>
      <c r="D227" s="12">
        <v>1.46484375E-3</v>
      </c>
      <c r="E227" s="12">
        <v>4.8828125E-4</v>
      </c>
      <c r="F227" s="15">
        <v>-2.5177001953125E-3</v>
      </c>
      <c r="G227" s="15">
        <v>-7.781982421875E-4</v>
      </c>
      <c r="H227" s="12">
        <v>-1.220703125E-4</v>
      </c>
      <c r="I227" s="12">
        <v>-3.662109375E-4</v>
      </c>
      <c r="J227" s="12">
        <v>-8.544921875E-4</v>
      </c>
      <c r="K227" s="15">
        <v>-1.3580322265625E-3</v>
      </c>
      <c r="L227" s="11">
        <v>-3.90625E-3</v>
      </c>
      <c r="M227" s="11">
        <v>-2.13623046875E-4</v>
      </c>
      <c r="N227" s="15">
        <v>-5.5389404296875E-3</v>
      </c>
      <c r="O227" s="12">
        <v>-1.129150390625E-3</v>
      </c>
      <c r="P227" s="12">
        <v>-1.800537109375E-3</v>
      </c>
      <c r="Q227" s="11">
        <v>-2.13623046875E-4</v>
      </c>
      <c r="R227" s="12">
        <v>-4.69970703125E-3</v>
      </c>
    </row>
    <row r="228" spans="1:18" x14ac:dyDescent="0.25">
      <c r="A228">
        <f t="shared" si="3"/>
        <v>616</v>
      </c>
      <c r="B228" s="12">
        <v>-3.35693359375E-4</v>
      </c>
      <c r="C228" s="15">
        <v>-1.52587890625E-5</v>
      </c>
      <c r="D228" s="15">
        <v>4.57763671875E-5</v>
      </c>
      <c r="E228" s="12">
        <v>1.708984375E-3</v>
      </c>
      <c r="F228" s="15">
        <v>8.087158203125E-4</v>
      </c>
      <c r="G228" s="12">
        <v>-6.500244140625E-3</v>
      </c>
      <c r="H228" s="15">
        <v>8.697509765625E-4</v>
      </c>
      <c r="I228" s="12">
        <v>-1.800537109375E-3</v>
      </c>
      <c r="J228" s="15">
        <v>-2.1820068359375E-3</v>
      </c>
      <c r="K228" s="15">
        <v>-4.3487548828125E-3</v>
      </c>
      <c r="L228" s="16">
        <v>-4.2266845703125E-3</v>
      </c>
      <c r="M228" s="16">
        <v>-6.561279296875E-4</v>
      </c>
      <c r="N228" s="12">
        <v>-5.31005859375E-3</v>
      </c>
      <c r="O228" s="12">
        <v>-4.180908203125E-3</v>
      </c>
      <c r="P228" s="12">
        <v>-5.615234375E-3</v>
      </c>
      <c r="Q228" s="16">
        <v>-6.561279296875E-4</v>
      </c>
      <c r="R228" s="15">
        <v>-4.3182373046875E-3</v>
      </c>
    </row>
    <row r="229" spans="1:18" x14ac:dyDescent="0.25">
      <c r="A229">
        <f t="shared" si="3"/>
        <v>618</v>
      </c>
      <c r="B229" s="15">
        <v>9.613037109375E-4</v>
      </c>
      <c r="C229" s="12">
        <v>4.2724609375E-4</v>
      </c>
      <c r="D229" s="15">
        <v>1.5411376953125E-3</v>
      </c>
      <c r="E229" s="12">
        <v>4.2724609375E-4</v>
      </c>
      <c r="F229" s="12">
        <v>-3.0517578125E-3</v>
      </c>
      <c r="G229" s="15">
        <v>-3.5552978515625E-3</v>
      </c>
      <c r="H229" s="12">
        <v>-1.3427734375E-3</v>
      </c>
      <c r="I229" s="12">
        <v>-1.220703125E-3</v>
      </c>
      <c r="J229" s="12">
        <v>-2.227783203125E-3</v>
      </c>
      <c r="K229" s="12">
        <v>-4.608154296875E-3</v>
      </c>
      <c r="L229" s="16">
        <v>-4.5013427734375E-3</v>
      </c>
      <c r="M229" s="11">
        <v>-6.103515625E-4</v>
      </c>
      <c r="N229" s="15">
        <v>-5.2947998046875E-3</v>
      </c>
      <c r="O229" s="12">
        <v>-4.608154296875E-3</v>
      </c>
      <c r="P229" s="15">
        <v>-7.1563720703125E-3</v>
      </c>
      <c r="Q229" s="11">
        <v>-6.103515625E-4</v>
      </c>
      <c r="R229" s="15">
        <v>-4.4708251953125E-3</v>
      </c>
    </row>
    <row r="230" spans="1:18" x14ac:dyDescent="0.25">
      <c r="A230">
        <f t="shared" si="3"/>
        <v>620</v>
      </c>
      <c r="B230" s="12">
        <v>-3.0517578125E-4</v>
      </c>
      <c r="C230" s="15">
        <v>1.373291015625E-4</v>
      </c>
      <c r="D230" s="12">
        <v>1.03759765625E-3</v>
      </c>
      <c r="E230" s="12">
        <v>1.312255859375E-3</v>
      </c>
      <c r="F230" s="12">
        <v>-3.0517578125E-4</v>
      </c>
      <c r="G230" s="15">
        <v>-2.7618408203125E-3</v>
      </c>
      <c r="H230" s="12">
        <v>0</v>
      </c>
      <c r="I230" s="12">
        <v>-3.0517578125E-4</v>
      </c>
      <c r="J230" s="15">
        <v>-1.5716552734375E-3</v>
      </c>
      <c r="K230" s="12">
        <v>-2.105712890625E-3</v>
      </c>
      <c r="L230" s="11">
        <v>-3.47900390625E-3</v>
      </c>
      <c r="M230" s="11">
        <v>2.44140625E-4</v>
      </c>
      <c r="N230" s="12">
        <v>-6.561279296875E-3</v>
      </c>
      <c r="O230" s="15">
        <v>-1.6632080078125E-3</v>
      </c>
      <c r="P230" s="15">
        <v>-2.4261474609375E-3</v>
      </c>
      <c r="Q230" s="11">
        <v>2.44140625E-4</v>
      </c>
      <c r="R230" s="12">
        <v>-2.410888671875E-3</v>
      </c>
    </row>
    <row r="231" spans="1:18" x14ac:dyDescent="0.25">
      <c r="A231">
        <f t="shared" si="3"/>
        <v>622</v>
      </c>
      <c r="B231" s="15">
        <v>7.171630859375E-4</v>
      </c>
      <c r="C231" s="12">
        <v>4.8828125E-4</v>
      </c>
      <c r="D231" s="15">
        <v>1.2054443359375E-3</v>
      </c>
      <c r="E231" s="12">
        <v>6.7138671875E-4</v>
      </c>
      <c r="F231" s="12">
        <v>-3.23486328125E-3</v>
      </c>
      <c r="G231" s="12">
        <v>-1.861572265625E-3</v>
      </c>
      <c r="H231" s="12">
        <v>-1.495361328125E-3</v>
      </c>
      <c r="I231" s="12">
        <v>-3.0517578125E-5</v>
      </c>
      <c r="J231" s="15">
        <v>-4.57763671875E-5</v>
      </c>
      <c r="K231" s="12">
        <v>-2.838134765625E-3</v>
      </c>
      <c r="L231" s="11">
        <v>-4.45556640625E-3</v>
      </c>
      <c r="M231" s="11">
        <v>0</v>
      </c>
      <c r="N231" s="12">
        <v>-3.814697265625E-3</v>
      </c>
      <c r="O231" s="15">
        <v>-3.8604736328125E-3</v>
      </c>
      <c r="P231" s="12">
        <v>-6.103515625E-3</v>
      </c>
      <c r="Q231" s="11">
        <v>0</v>
      </c>
      <c r="R231" s="12">
        <v>-7.14111328125E-3</v>
      </c>
    </row>
    <row r="232" spans="1:18" x14ac:dyDescent="0.25">
      <c r="A232">
        <f t="shared" si="3"/>
        <v>624</v>
      </c>
      <c r="B232" s="15">
        <v>-7.781982421875E-4</v>
      </c>
      <c r="C232" s="15">
        <v>1.068115234375E-4</v>
      </c>
      <c r="D232" s="12">
        <v>-1.52587890625E-4</v>
      </c>
      <c r="E232" s="15">
        <v>1.8463134765625E-3</v>
      </c>
      <c r="F232" s="15">
        <v>1.7852783203125E-3</v>
      </c>
      <c r="G232" s="15">
        <v>-6.0882568359375E-3</v>
      </c>
      <c r="H232" s="12">
        <v>1.28173828125E-3</v>
      </c>
      <c r="I232" s="15">
        <v>-1.2359619140625E-3</v>
      </c>
      <c r="J232" s="15">
        <v>-2.1820068359375E-3</v>
      </c>
      <c r="K232" s="15">
        <v>-2.4566650390625E-3</v>
      </c>
      <c r="L232" s="16">
        <v>-3.3721923828125E-3</v>
      </c>
      <c r="M232" s="11">
        <v>3.96728515625E-4</v>
      </c>
      <c r="N232" s="15">
        <v>-7.7056884765625E-3</v>
      </c>
      <c r="O232" s="12">
        <v>1.220703125E-4</v>
      </c>
      <c r="P232" s="15">
        <v>-1.678466796875E-4</v>
      </c>
      <c r="Q232" s="11">
        <v>3.96728515625E-4</v>
      </c>
      <c r="R232" s="15">
        <v>-2.7923583984375E-3</v>
      </c>
    </row>
    <row r="233" spans="1:18" x14ac:dyDescent="0.25">
      <c r="A233">
        <f t="shared" si="3"/>
        <v>626</v>
      </c>
      <c r="B233" s="15">
        <v>-1.678466796875E-4</v>
      </c>
      <c r="C233" s="15">
        <v>1.373291015625E-4</v>
      </c>
      <c r="D233" s="15">
        <v>1.7547607421875E-3</v>
      </c>
      <c r="E233" s="12">
        <v>1.251220703125E-3</v>
      </c>
      <c r="F233" s="12">
        <v>-1.068115234375E-3</v>
      </c>
      <c r="G233" s="12">
        <v>-2.38037109375E-3</v>
      </c>
      <c r="H233" s="12">
        <v>-3.662109375E-4</v>
      </c>
      <c r="I233" s="15">
        <v>3.509521484375E-4</v>
      </c>
      <c r="J233" s="12">
        <v>-2.166748046875E-3</v>
      </c>
      <c r="K233" s="12">
        <v>-2.38037109375E-3</v>
      </c>
      <c r="L233" s="11">
        <v>-3.47900390625E-3</v>
      </c>
      <c r="M233" s="16">
        <v>3.204345703125E-4</v>
      </c>
      <c r="N233" s="15">
        <v>-4.5318603515625E-3</v>
      </c>
      <c r="O233" s="15">
        <v>-4.9591064453125E-3</v>
      </c>
      <c r="P233" s="12">
        <v>-6.378173828125E-3</v>
      </c>
      <c r="Q233" s="16">
        <v>3.204345703125E-4</v>
      </c>
      <c r="R233" s="12">
        <v>-3.021240234375E-3</v>
      </c>
    </row>
    <row r="234" spans="1:18" x14ac:dyDescent="0.25">
      <c r="A234">
        <f t="shared" si="3"/>
        <v>628</v>
      </c>
      <c r="B234" s="12">
        <v>1.0986328125E-3</v>
      </c>
      <c r="C234" s="15">
        <v>4.425048828125E-4</v>
      </c>
      <c r="D234" s="15">
        <v>2.0904541015625E-3</v>
      </c>
      <c r="E234" s="12">
        <v>3.0517578125E-4</v>
      </c>
      <c r="F234" s="15">
        <v>-4.0740966796875E-3</v>
      </c>
      <c r="G234" s="12">
        <v>-1.129150390625E-3</v>
      </c>
      <c r="H234" s="15">
        <v>-1.8768310546875E-3</v>
      </c>
      <c r="I234" s="12">
        <v>-4.57763671875E-4</v>
      </c>
      <c r="J234" s="12">
        <v>-2.227783203125E-3</v>
      </c>
      <c r="K234" s="15">
        <v>-4.2266845703125E-3</v>
      </c>
      <c r="L234" s="11">
        <v>-4.547119140625E-3</v>
      </c>
      <c r="M234" s="16">
        <v>-5.645751953125E-4</v>
      </c>
      <c r="N234" s="15">
        <v>-1.7242431640625E-3</v>
      </c>
      <c r="O234" s="15">
        <v>-8.9569091796875E-3</v>
      </c>
      <c r="P234" s="15">
        <v>-1.05438232421875E-2</v>
      </c>
      <c r="Q234" s="16">
        <v>-5.645751953125E-4</v>
      </c>
      <c r="R234" s="15">
        <v>-6.9732666015625E-3</v>
      </c>
    </row>
    <row r="235" spans="1:18" x14ac:dyDescent="0.25">
      <c r="A235">
        <f t="shared" si="3"/>
        <v>630</v>
      </c>
      <c r="B235" s="15">
        <v>1.2054443359375E-3</v>
      </c>
      <c r="C235" s="15">
        <v>-4.57763671875E-5</v>
      </c>
      <c r="D235" s="12">
        <v>1.0986328125E-3</v>
      </c>
      <c r="E235" s="12">
        <v>1.52587890625E-4</v>
      </c>
      <c r="F235" s="12">
        <v>-3.11279296875E-3</v>
      </c>
      <c r="G235" s="12">
        <v>-5.18798828125E-3</v>
      </c>
      <c r="H235" s="15">
        <v>-1.2359619140625E-3</v>
      </c>
      <c r="I235" s="12">
        <v>0</v>
      </c>
      <c r="J235" s="12">
        <v>-3.0517578125E-5</v>
      </c>
      <c r="K235" s="15">
        <v>-6.1187744140625E-3</v>
      </c>
      <c r="L235" s="11">
        <v>-5.096435546875E-3</v>
      </c>
      <c r="M235" s="16">
        <v>-4.57763671875E-5</v>
      </c>
      <c r="N235" s="12">
        <v>-5.035400390625E-3</v>
      </c>
      <c r="O235" s="15">
        <v>-9.1705322265625E-3</v>
      </c>
      <c r="P235" s="12">
        <v>-1.165771484375E-2</v>
      </c>
      <c r="Q235" s="16">
        <v>-4.57763671875E-5</v>
      </c>
      <c r="R235" s="15">
        <v>-6.6070556640625E-3</v>
      </c>
    </row>
    <row r="236" spans="1:18" x14ac:dyDescent="0.25">
      <c r="A236">
        <f t="shared" si="3"/>
        <v>632</v>
      </c>
      <c r="B236" s="15">
        <v>2.593994140625E-4</v>
      </c>
      <c r="C236" s="12">
        <v>4.2724609375E-4</v>
      </c>
      <c r="D236" s="15">
        <v>4.57763671875E-5</v>
      </c>
      <c r="E236" s="12">
        <v>1.373291015625E-3</v>
      </c>
      <c r="F236" s="15">
        <v>-1.52587890625E-5</v>
      </c>
      <c r="G236" s="12">
        <v>-7.080078125E-3</v>
      </c>
      <c r="H236" s="12">
        <v>4.2724609375E-4</v>
      </c>
      <c r="I236" s="15">
        <v>-2.1820068359375E-3</v>
      </c>
      <c r="J236" s="12">
        <v>-1.922607421875E-3</v>
      </c>
      <c r="K236" s="15">
        <v>-4.5623779296875E-3</v>
      </c>
      <c r="L236" s="11">
        <v>-4.08935546875E-3</v>
      </c>
      <c r="M236" s="16">
        <v>-4.730224609375E-4</v>
      </c>
      <c r="N236" s="15">
        <v>-7.5836181640625E-3</v>
      </c>
      <c r="O236" s="12">
        <v>-3.692626953125E-3</v>
      </c>
      <c r="P236" s="15">
        <v>-5.1727294921875E-3</v>
      </c>
      <c r="Q236" s="16">
        <v>-4.730224609375E-4</v>
      </c>
      <c r="R236" s="12">
        <v>-3.84521484375E-3</v>
      </c>
    </row>
    <row r="237" spans="1:18" x14ac:dyDescent="0.25">
      <c r="A237">
        <f t="shared" si="3"/>
        <v>634</v>
      </c>
      <c r="B237" s="15">
        <v>7.62939453125E-5</v>
      </c>
      <c r="C237" s="15">
        <v>1.983642578125E-4</v>
      </c>
      <c r="D237" s="15">
        <v>6.866455078125E-4</v>
      </c>
      <c r="E237" s="15">
        <v>1.5411376953125E-3</v>
      </c>
      <c r="F237" s="12">
        <v>-6.103515625E-5</v>
      </c>
      <c r="G237" s="15">
        <v>-4.5013427734375E-3</v>
      </c>
      <c r="H237" s="15">
        <v>5.340576171875E-4</v>
      </c>
      <c r="I237" s="12">
        <v>-8.23974609375E-4</v>
      </c>
      <c r="J237" s="15">
        <v>-2.1514892578125E-3</v>
      </c>
      <c r="K237" s="12">
        <v>-2.685546875E-3</v>
      </c>
      <c r="L237" s="16">
        <v>-3.5858154296875E-3</v>
      </c>
      <c r="M237" s="11">
        <v>3.35693359375E-4</v>
      </c>
      <c r="N237" s="12">
        <v>-6.28662109375E-3</v>
      </c>
      <c r="O237" s="15">
        <v>-2.5482177734375E-3</v>
      </c>
      <c r="P237" s="12">
        <v>-3.72314453125E-3</v>
      </c>
      <c r="Q237" s="11">
        <v>3.35693359375E-4</v>
      </c>
      <c r="R237" s="15">
        <v>-3.0059814453125E-3</v>
      </c>
    </row>
    <row r="238" spans="1:18" x14ac:dyDescent="0.25">
      <c r="A238">
        <f t="shared" si="3"/>
        <v>636</v>
      </c>
      <c r="B238" s="15">
        <v>3.204345703125E-4</v>
      </c>
      <c r="C238" s="15">
        <v>2.593994140625E-4</v>
      </c>
      <c r="D238" s="12">
        <v>1.46484375E-3</v>
      </c>
      <c r="E238" s="15">
        <v>8.392333984375E-4</v>
      </c>
      <c r="F238" s="12">
        <v>-1.861572265625E-3</v>
      </c>
      <c r="G238" s="15">
        <v>-1.3885498046875E-3</v>
      </c>
      <c r="H238" s="12">
        <v>-7.62939453125E-4</v>
      </c>
      <c r="I238" s="15">
        <v>-4.119873046875E-4</v>
      </c>
      <c r="J238" s="15">
        <v>-1.9683837890625E-3</v>
      </c>
      <c r="K238" s="15">
        <v>-1.2969970703125E-3</v>
      </c>
      <c r="L238" s="11">
        <v>-3.72314453125E-3</v>
      </c>
      <c r="M238" s="16">
        <v>-1.52587890625E-5</v>
      </c>
      <c r="N238" s="15">
        <v>-4.1656494140625E-3</v>
      </c>
      <c r="O238" s="12">
        <v>-1.983642578125E-3</v>
      </c>
      <c r="P238" s="12">
        <v>-3.72314453125E-3</v>
      </c>
      <c r="Q238" s="16">
        <v>-1.52587890625E-5</v>
      </c>
      <c r="R238" s="12">
        <v>-3.997802734375E-3</v>
      </c>
    </row>
    <row r="239" spans="1:18" x14ac:dyDescent="0.25">
      <c r="A239">
        <f t="shared" si="3"/>
        <v>638</v>
      </c>
      <c r="B239" s="12">
        <v>3.35693359375E-4</v>
      </c>
      <c r="C239" s="15">
        <v>4.119873046875E-4</v>
      </c>
      <c r="D239" s="12">
        <v>1.007080078125E-3</v>
      </c>
      <c r="E239" s="15">
        <v>9.613037109375E-4</v>
      </c>
      <c r="F239" s="12">
        <v>-9.765625E-4</v>
      </c>
      <c r="G239" s="12">
        <v>-3.814697265625E-3</v>
      </c>
      <c r="H239" s="12">
        <v>-2.13623046875E-4</v>
      </c>
      <c r="I239" s="15">
        <v>-1.0528564453125E-3</v>
      </c>
      <c r="J239" s="12">
        <v>-2.197265625E-3</v>
      </c>
      <c r="K239" s="12">
        <v>-3.326416015625E-3</v>
      </c>
      <c r="L239" s="16">
        <v>-3.8604736328125E-3</v>
      </c>
      <c r="M239" s="16">
        <v>-3.509521484375E-4</v>
      </c>
      <c r="N239" s="15">
        <v>-4.5928955078125E-3</v>
      </c>
      <c r="O239" s="12">
        <v>-4.730224609375E-3</v>
      </c>
      <c r="P239" s="15">
        <v>-6.2103271484375E-3</v>
      </c>
      <c r="Q239" s="16">
        <v>-3.509521484375E-4</v>
      </c>
      <c r="R239" s="12">
        <v>-5.31005859375E-3</v>
      </c>
    </row>
    <row r="240" spans="1:18" x14ac:dyDescent="0.25">
      <c r="A240">
        <f t="shared" si="3"/>
        <v>640</v>
      </c>
      <c r="B240" s="12">
        <v>5.4931640625E-4</v>
      </c>
      <c r="C240" s="12">
        <v>4.8828125E-4</v>
      </c>
      <c r="D240" s="12">
        <v>1.0986328125E-3</v>
      </c>
      <c r="E240" s="12">
        <v>7.01904296875E-4</v>
      </c>
      <c r="F240" s="15">
        <v>-2.0904541015625E-3</v>
      </c>
      <c r="G240" s="12">
        <v>-4.119873046875E-3</v>
      </c>
      <c r="H240" s="12">
        <v>-6.40869140625E-4</v>
      </c>
      <c r="I240" s="15">
        <v>-7.476806640625E-4</v>
      </c>
      <c r="J240" s="15">
        <v>-1.9683837890625E-3</v>
      </c>
      <c r="K240" s="12">
        <v>-4.21142578125E-3</v>
      </c>
      <c r="L240" s="11">
        <v>-4.119873046875E-3</v>
      </c>
      <c r="M240" s="16">
        <v>-7.62939453125E-5</v>
      </c>
      <c r="N240" s="12">
        <v>-5.4931640625E-3</v>
      </c>
      <c r="O240" s="15">
        <v>-6.4849853515625E-3</v>
      </c>
      <c r="P240" s="15">
        <v>-8.3160400390625E-3</v>
      </c>
      <c r="Q240" s="16">
        <v>-7.62939453125E-5</v>
      </c>
      <c r="R240" s="15">
        <v>-4.9896240234375E-3</v>
      </c>
    </row>
    <row r="241" spans="1:18" x14ac:dyDescent="0.25">
      <c r="A241">
        <f t="shared" si="3"/>
        <v>642</v>
      </c>
      <c r="B241" s="15">
        <v>8.697509765625E-4</v>
      </c>
      <c r="C241" s="12">
        <v>4.57763671875E-4</v>
      </c>
      <c r="D241" s="12">
        <v>8.23974609375E-4</v>
      </c>
      <c r="E241" s="12">
        <v>8.544921875E-4</v>
      </c>
      <c r="F241" s="12">
        <v>-1.03759765625E-3</v>
      </c>
      <c r="G241" s="15">
        <v>-5.6610107421875E-3</v>
      </c>
      <c r="H241" s="12">
        <v>3.0517578125E-5</v>
      </c>
      <c r="I241" s="15">
        <v>-1.7852783203125E-3</v>
      </c>
      <c r="J241" s="15">
        <v>-2.3345947265625E-3</v>
      </c>
      <c r="K241" s="12">
        <v>-4.39453125E-3</v>
      </c>
      <c r="L241" s="11">
        <v>-4.39453125E-3</v>
      </c>
      <c r="M241" s="16">
        <v>-4.425048828125E-4</v>
      </c>
      <c r="N241" s="12">
        <v>-6.927490234375E-3</v>
      </c>
      <c r="O241" s="15">
        <v>-5.6610107421875E-3</v>
      </c>
      <c r="P241" s="15">
        <v>-7.6141357421875E-3</v>
      </c>
      <c r="Q241" s="16">
        <v>-4.425048828125E-4</v>
      </c>
      <c r="R241" s="15">
        <v>-4.4097900390625E-3</v>
      </c>
    </row>
    <row r="242" spans="1:18" x14ac:dyDescent="0.25">
      <c r="A242">
        <f t="shared" si="3"/>
        <v>644</v>
      </c>
      <c r="B242" s="15">
        <v>1.373291015625E-4</v>
      </c>
      <c r="C242" s="15">
        <v>1.983642578125E-4</v>
      </c>
      <c r="D242" s="12">
        <v>7.62939453125E-4</v>
      </c>
      <c r="E242" s="15">
        <v>1.4495849609375E-3</v>
      </c>
      <c r="F242" s="15">
        <v>-5.340576171875E-4</v>
      </c>
      <c r="G242" s="12">
        <v>-3.662109375E-3</v>
      </c>
      <c r="H242" s="15">
        <v>-7.62939453125E-5</v>
      </c>
      <c r="I242" s="12">
        <v>-8.23974609375E-4</v>
      </c>
      <c r="J242" s="12">
        <v>-1.8310546875E-3</v>
      </c>
      <c r="K242" s="15">
        <v>-2.3956298828125E-3</v>
      </c>
      <c r="L242" s="11">
        <v>-3.570556640625E-3</v>
      </c>
      <c r="M242" s="16">
        <v>2.593994140625E-4</v>
      </c>
      <c r="N242" s="15">
        <v>-5.0811767578125E-3</v>
      </c>
      <c r="O242" s="15">
        <v>-2.7313232421875E-3</v>
      </c>
      <c r="P242" s="15">
        <v>-3.9215087890625E-3</v>
      </c>
      <c r="Q242" s="16">
        <v>2.593994140625E-4</v>
      </c>
      <c r="R242" s="15">
        <v>-4.2266845703125E-3</v>
      </c>
    </row>
    <row r="243" spans="1:18" x14ac:dyDescent="0.25">
      <c r="A243">
        <f t="shared" si="3"/>
        <v>646</v>
      </c>
      <c r="B243" s="12">
        <v>8.23974609375E-4</v>
      </c>
      <c r="C243" s="15">
        <v>4.730224609375E-4</v>
      </c>
      <c r="D243" s="15">
        <v>1.2054443359375E-3</v>
      </c>
      <c r="E243" s="15">
        <v>7.781982421875E-4</v>
      </c>
      <c r="F243" s="15">
        <v>-1.9378662109375E-3</v>
      </c>
      <c r="G243" s="15">
        <v>-3.5552978515625E-3</v>
      </c>
      <c r="H243" s="15">
        <v>-5.645751953125E-4</v>
      </c>
      <c r="I243" s="15">
        <v>-1.2359619140625E-3</v>
      </c>
      <c r="J243" s="15">
        <v>-2.0904541015625E-3</v>
      </c>
      <c r="K243" s="15">
        <v>-3.7078857421875E-3</v>
      </c>
      <c r="L243" s="11">
        <v>-4.150390625E-3</v>
      </c>
      <c r="M243" s="16">
        <v>-2.593994140625E-4</v>
      </c>
      <c r="N243" s="15">
        <v>-5.5694580078125E-3</v>
      </c>
      <c r="O243" s="15">
        <v>-5.2337646484375E-3</v>
      </c>
      <c r="P243" s="12">
        <v>-7.080078125E-3</v>
      </c>
      <c r="Q243" s="16">
        <v>-2.593994140625E-4</v>
      </c>
      <c r="R243" s="12">
        <v>-4.364013671875E-3</v>
      </c>
    </row>
    <row r="244" spans="1:18" x14ac:dyDescent="0.25">
      <c r="A244">
        <f t="shared" si="3"/>
        <v>648</v>
      </c>
      <c r="B244" s="12">
        <v>2.44140625E-4</v>
      </c>
      <c r="C244" s="15">
        <v>5.950927734375E-4</v>
      </c>
      <c r="D244" s="12">
        <v>1.800537109375E-3</v>
      </c>
      <c r="E244" s="12">
        <v>8.23974609375E-4</v>
      </c>
      <c r="F244" s="12">
        <v>-2.62451171875E-3</v>
      </c>
      <c r="G244" s="12">
        <v>2.227783203125E-3</v>
      </c>
      <c r="H244" s="15">
        <v>-1.2969970703125E-3</v>
      </c>
      <c r="I244" s="15">
        <v>2.288818359375E-4</v>
      </c>
      <c r="J244" s="15">
        <v>-1.7242431640625E-3</v>
      </c>
      <c r="K244" s="12">
        <v>1.739501953125E-3</v>
      </c>
      <c r="L244" s="16">
        <v>-2.8533935546875E-3</v>
      </c>
      <c r="M244" s="16">
        <v>5.340576171875E-4</v>
      </c>
      <c r="N244" s="15">
        <v>-3.9215087890625E-3</v>
      </c>
      <c r="O244" s="12">
        <v>2.8076171875E-3</v>
      </c>
      <c r="P244" s="12">
        <v>1.617431640625E-3</v>
      </c>
      <c r="Q244" s="16">
        <v>5.340576171875E-4</v>
      </c>
      <c r="R244" s="15">
        <v>-3.1890869140625E-3</v>
      </c>
    </row>
    <row r="245" spans="1:18" x14ac:dyDescent="0.25">
      <c r="A245">
        <f t="shared" si="3"/>
        <v>650</v>
      </c>
      <c r="B245" s="12">
        <v>6.103515625E-4</v>
      </c>
      <c r="C245" s="15">
        <v>3.509521484375E-4</v>
      </c>
      <c r="D245" s="12">
        <v>9.1552734375E-4</v>
      </c>
      <c r="E245" s="15">
        <v>7.476806640625E-4</v>
      </c>
      <c r="F245" s="15">
        <v>-1.1749267578125E-3</v>
      </c>
      <c r="G245" s="12">
        <v>-5.950927734375E-3</v>
      </c>
      <c r="H245" s="12">
        <v>-6.103515625E-5</v>
      </c>
      <c r="I245" s="15">
        <v>-1.7242431640625E-3</v>
      </c>
      <c r="J245" s="12">
        <v>-2.044677734375E-3</v>
      </c>
      <c r="K245" s="12">
        <v>-5.2490234375E-3</v>
      </c>
      <c r="L245" s="11">
        <v>-4.791259765625E-3</v>
      </c>
      <c r="M245" s="11">
        <v>-4.8828125E-4</v>
      </c>
      <c r="N245" s="15">
        <v>-4.4403076171875E-3</v>
      </c>
      <c r="O245" s="15">
        <v>-6.8817138671875E-3</v>
      </c>
      <c r="P245" s="12">
        <v>-8.7890625E-3</v>
      </c>
      <c r="Q245" s="11">
        <v>-4.8828125E-4</v>
      </c>
      <c r="R245" s="12">
        <v>-9.1552734375E-5</v>
      </c>
    </row>
    <row r="246" spans="1:18" x14ac:dyDescent="0.25">
      <c r="A246">
        <f t="shared" si="3"/>
        <v>652</v>
      </c>
      <c r="B246" s="15">
        <v>1.2664794921875E-3</v>
      </c>
      <c r="C246" s="15">
        <v>8.392333984375E-4</v>
      </c>
      <c r="D246" s="12">
        <v>1.03759765625E-3</v>
      </c>
      <c r="E246" s="12">
        <v>-7.01904296875E-4</v>
      </c>
      <c r="F246" s="15">
        <v>-3.9520263671875E-3</v>
      </c>
      <c r="G246" s="15">
        <v>-3.5552978515625E-3</v>
      </c>
      <c r="H246" s="12">
        <v>-1.28173828125E-3</v>
      </c>
      <c r="I246" s="12">
        <v>-2.288818359375E-3</v>
      </c>
      <c r="J246" s="15">
        <v>-1.7852783203125E-3</v>
      </c>
      <c r="K246" s="12">
        <v>-3.448486328125E-3</v>
      </c>
      <c r="L246" s="16">
        <v>-4.8980712890625E-3</v>
      </c>
      <c r="M246" s="11">
        <v>-9.1552734375E-4</v>
      </c>
      <c r="N246" s="15">
        <v>-5.5999755859375E-3</v>
      </c>
      <c r="O246" s="12">
        <v>-1.556396484375E-3</v>
      </c>
      <c r="P246" s="12">
        <v>-3.23486328125E-3</v>
      </c>
      <c r="Q246" s="11">
        <v>-9.1552734375E-4</v>
      </c>
      <c r="R246" s="12">
        <v>-7.781982421875E-3</v>
      </c>
    </row>
    <row r="247" spans="1:18" x14ac:dyDescent="0.25">
      <c r="A247">
        <f t="shared" si="3"/>
        <v>654</v>
      </c>
      <c r="B247" s="12">
        <v>9.1552734375E-5</v>
      </c>
      <c r="C247" s="12">
        <v>1.52587890625E-4</v>
      </c>
      <c r="D247" s="15">
        <v>-3.204345703125E-4</v>
      </c>
      <c r="E247" s="15">
        <v>-1.068115234375E-4</v>
      </c>
      <c r="F247" s="12">
        <v>9.1552734375E-4</v>
      </c>
      <c r="G247" s="15">
        <v>-3.7078857421875E-3</v>
      </c>
      <c r="H247" s="12">
        <v>1.3427734375E-3</v>
      </c>
      <c r="I247" s="15">
        <v>-2.7008056640625E-3</v>
      </c>
      <c r="J247" s="15">
        <v>-1.4190673828125E-3</v>
      </c>
      <c r="K247" s="12">
        <v>4.21142578125E-3</v>
      </c>
      <c r="L247" s="16">
        <v>-3.3416748046875E-3</v>
      </c>
      <c r="M247" s="16">
        <v>8.087158203125E-4</v>
      </c>
      <c r="N247" s="15">
        <v>-6.6070556640625E-3</v>
      </c>
      <c r="O247" s="15">
        <v>1.53961181640625E-2</v>
      </c>
      <c r="P247" s="12">
        <v>1.666259765625E-2</v>
      </c>
      <c r="Q247" s="16">
        <v>8.087158203125E-4</v>
      </c>
      <c r="R247" s="12">
        <v>-9.002685546875E-3</v>
      </c>
    </row>
    <row r="248" spans="1:18" x14ac:dyDescent="0.25">
      <c r="A248">
        <f t="shared" si="3"/>
        <v>656</v>
      </c>
      <c r="B248" s="15">
        <v>5.6915283203125E-3</v>
      </c>
      <c r="C248" s="15">
        <v>3.9520263671875E-3</v>
      </c>
      <c r="D248" s="15">
        <v>-1.57623291015625E-2</v>
      </c>
      <c r="E248" s="12">
        <v>5.4931640625E-4</v>
      </c>
      <c r="F248" s="15">
        <v>-3.4637451171875E-3</v>
      </c>
      <c r="G248" s="15">
        <v>6.7291259765625E-3</v>
      </c>
      <c r="H248" s="12">
        <v>-6.9580078125E-3</v>
      </c>
      <c r="I248" s="12">
        <v>-4.5166015625E-3</v>
      </c>
      <c r="J248" s="12">
        <v>1.220703125E-3</v>
      </c>
      <c r="K248" s="12">
        <v>9.46044921875E-3</v>
      </c>
      <c r="L248" s="16">
        <v>-1.40838623046875E-2</v>
      </c>
      <c r="M248" s="16">
        <v>-3.1585693359375E-3</v>
      </c>
      <c r="N248" s="12">
        <v>4.57763671875E-3</v>
      </c>
      <c r="O248" s="12">
        <v>3.173828125E-3</v>
      </c>
      <c r="P248" s="15">
        <v>3.7384033203125E-3</v>
      </c>
      <c r="Q248" s="16">
        <v>-3.1585693359375E-3</v>
      </c>
      <c r="R248" s="15">
        <v>-1.30157470703125E-2</v>
      </c>
    </row>
    <row r="249" spans="1:18" x14ac:dyDescent="0.25">
      <c r="A249">
        <f t="shared" si="3"/>
        <v>658</v>
      </c>
      <c r="B249" s="15">
        <v>3.204345703125E-4</v>
      </c>
      <c r="C249" s="15">
        <v>2.593994140625E-4</v>
      </c>
      <c r="D249" s="12">
        <v>7.01904296875E-4</v>
      </c>
      <c r="E249" s="12">
        <v>1.46484375E-3</v>
      </c>
      <c r="F249" s="15">
        <v>-1.068115234375E-4</v>
      </c>
      <c r="G249" s="12">
        <v>6.40869140625E-4</v>
      </c>
      <c r="H249" s="12">
        <v>-1.8310546875E-4</v>
      </c>
      <c r="I249" s="12">
        <v>-4.8828125E-4</v>
      </c>
      <c r="J249" s="12">
        <v>-2.8076171875E-3</v>
      </c>
      <c r="K249" s="12">
        <v>-5.340576171875E-3</v>
      </c>
      <c r="L249" s="16">
        <v>-5.2032470703125E-3</v>
      </c>
      <c r="M249" s="16">
        <v>-1.373291015625E-4</v>
      </c>
      <c r="N249" s="15">
        <v>2.7313232421875E-3</v>
      </c>
      <c r="O249" s="12">
        <v>-1.6632080078125E-2</v>
      </c>
      <c r="P249" s="15">
        <v>-1.87835693359375E-2</v>
      </c>
      <c r="Q249" s="16">
        <v>-1.373291015625E-4</v>
      </c>
      <c r="R249" s="12">
        <v>-4.364013671875E-3</v>
      </c>
    </row>
    <row r="250" spans="1:18" x14ac:dyDescent="0.25">
      <c r="A250">
        <f t="shared" si="3"/>
        <v>660</v>
      </c>
      <c r="B250" s="12">
        <v>3.41796875E-3</v>
      </c>
      <c r="C250" s="15">
        <v>1.5106201171875E-3</v>
      </c>
      <c r="D250" s="15">
        <v>1.068115234375E-4</v>
      </c>
      <c r="E250" s="12">
        <v>3.96728515625E-4</v>
      </c>
      <c r="F250" s="12">
        <v>-5.43212890625E-3</v>
      </c>
      <c r="G250" s="12">
        <v>-1.190185546875E-2</v>
      </c>
      <c r="H250" s="15">
        <v>-2.7008056640625E-3</v>
      </c>
      <c r="I250" s="12">
        <v>-5.035400390625E-3</v>
      </c>
      <c r="J250" s="15">
        <v>-2.2125244140625E-3</v>
      </c>
      <c r="K250" s="12">
        <v>-1.4312744140625E-2</v>
      </c>
      <c r="L250" s="11">
        <v>-6.500244140625E-3</v>
      </c>
      <c r="M250" s="16">
        <v>-3.9215087890625E-3</v>
      </c>
      <c r="N250" s="15">
        <v>-6.6375732421875E-3</v>
      </c>
      <c r="O250" s="12">
        <v>-1.7669677734375E-2</v>
      </c>
      <c r="P250" s="15">
        <v>-2.10723876953125E-2</v>
      </c>
      <c r="Q250" s="16">
        <v>-3.9215087890625E-3</v>
      </c>
      <c r="R250" s="15">
        <v>-8.9569091796875E-3</v>
      </c>
    </row>
    <row r="251" spans="1:18" x14ac:dyDescent="0.25">
      <c r="A251">
        <f t="shared" si="3"/>
        <v>662</v>
      </c>
      <c r="B251" s="15">
        <v>-1.983642578125E-4</v>
      </c>
      <c r="C251" s="12">
        <v>4.57763671875E-4</v>
      </c>
      <c r="D251" s="15">
        <v>-1.0833740234375E-3</v>
      </c>
      <c r="E251" s="15">
        <v>2.1820068359375E-3</v>
      </c>
      <c r="F251" s="12">
        <v>3.173828125E-3</v>
      </c>
      <c r="G251" s="12">
        <v>-6.866455078125E-3</v>
      </c>
      <c r="H251" s="12">
        <v>1.77001953125E-3</v>
      </c>
      <c r="I251" s="12">
        <v>-1.708984375E-3</v>
      </c>
      <c r="J251" s="12">
        <v>-1.89208984375E-3</v>
      </c>
      <c r="K251" s="12">
        <v>-9.46044921875E-4</v>
      </c>
      <c r="L251" s="16">
        <v>-3.3111572265625E-3</v>
      </c>
      <c r="M251" s="16">
        <v>2.593994140625E-4</v>
      </c>
      <c r="N251" s="15">
        <v>-5.5694580078125E-3</v>
      </c>
      <c r="O251" s="12">
        <v>2.410888671875E-3</v>
      </c>
      <c r="P251" s="15">
        <v>2.3040771484375E-3</v>
      </c>
      <c r="Q251" s="16">
        <v>2.593994140625E-4</v>
      </c>
      <c r="R251" s="15">
        <v>-3.7078857421875E-3</v>
      </c>
    </row>
    <row r="252" spans="1:18" x14ac:dyDescent="0.25">
      <c r="A252">
        <f t="shared" si="3"/>
        <v>664</v>
      </c>
      <c r="B252" s="12">
        <v>-1.220703125E-4</v>
      </c>
      <c r="C252" s="15">
        <v>4.730224609375E-4</v>
      </c>
      <c r="D252" s="12">
        <v>1.678466796875E-3</v>
      </c>
      <c r="E252" s="15">
        <v>9.918212890625E-4</v>
      </c>
      <c r="F252" s="12">
        <v>-1.40380859375E-3</v>
      </c>
      <c r="G252" s="12">
        <v>1.434326171875E-3</v>
      </c>
      <c r="H252" s="12">
        <v>-5.18798828125E-4</v>
      </c>
      <c r="I252" s="12">
        <v>6.103515625E-4</v>
      </c>
      <c r="J252" s="12">
        <v>-1.983642578125E-3</v>
      </c>
      <c r="K252" s="15">
        <v>4.57763671875E-5</v>
      </c>
      <c r="L252" s="16">
        <v>-3.5247802734375E-3</v>
      </c>
      <c r="M252" s="16">
        <v>6.866455078125E-4</v>
      </c>
      <c r="N252" s="12">
        <v>-3.326416015625E-3</v>
      </c>
      <c r="O252" s="12">
        <v>-2.74658203125E-3</v>
      </c>
      <c r="P252" s="15">
        <v>-4.0435791015625E-3</v>
      </c>
      <c r="Q252" s="16">
        <v>6.866455078125E-4</v>
      </c>
      <c r="R252" s="12">
        <v>-3.326416015625E-3</v>
      </c>
    </row>
    <row r="253" spans="1:18" x14ac:dyDescent="0.25">
      <c r="A253">
        <f t="shared" si="3"/>
        <v>666</v>
      </c>
      <c r="B253" s="12">
        <v>1.556396484375E-3</v>
      </c>
      <c r="C253" s="12">
        <v>6.103515625E-4</v>
      </c>
      <c r="D253" s="15">
        <v>1.5411376953125E-3</v>
      </c>
      <c r="E253" s="12">
        <v>5.79833984375E-4</v>
      </c>
      <c r="F253" s="12">
        <v>-2.99072265625E-3</v>
      </c>
      <c r="G253" s="15">
        <v>-6.5765380859375E-3</v>
      </c>
      <c r="H253" s="15">
        <v>-1.1749267578125E-3</v>
      </c>
      <c r="I253" s="12">
        <v>-2.166748046875E-3</v>
      </c>
      <c r="J253" s="15">
        <v>-2.3956298828125E-3</v>
      </c>
      <c r="K253" s="15">
        <v>-7.5225830078125E-3</v>
      </c>
      <c r="L253" s="16">
        <v>-5.1422119140625E-3</v>
      </c>
      <c r="M253" s="16">
        <v>-5.645751953125E-4</v>
      </c>
      <c r="N253" s="15">
        <v>-5.8746337890625E-3</v>
      </c>
      <c r="O253" s="15">
        <v>-9.6282958984375E-3</v>
      </c>
      <c r="P253" s="12">
        <v>-1.20849609375E-2</v>
      </c>
      <c r="Q253" s="16">
        <v>-5.645751953125E-4</v>
      </c>
      <c r="R253" s="15">
        <v>-6.0577392578125E-3</v>
      </c>
    </row>
    <row r="254" spans="1:18" x14ac:dyDescent="0.25">
      <c r="A254">
        <f t="shared" si="3"/>
        <v>668</v>
      </c>
      <c r="B254" s="15">
        <v>-1.678466796875E-4</v>
      </c>
      <c r="C254" s="12">
        <v>4.2724609375E-4</v>
      </c>
      <c r="D254" s="15">
        <v>5.340576171875E-4</v>
      </c>
      <c r="E254" s="12">
        <v>1.46484375E-3</v>
      </c>
      <c r="F254" s="12">
        <v>3.0517578125E-4</v>
      </c>
      <c r="G254" s="12">
        <v>-2.0751953125E-3</v>
      </c>
      <c r="H254" s="15">
        <v>2.899169921875E-4</v>
      </c>
      <c r="I254" s="15">
        <v>-3.509521484375E-4</v>
      </c>
      <c r="J254" s="12">
        <v>-1.922607421875E-3</v>
      </c>
      <c r="K254" s="12">
        <v>6.103515625E-5</v>
      </c>
      <c r="L254" s="16">
        <v>-3.5247802734375E-3</v>
      </c>
      <c r="M254" s="11">
        <v>1.0986328125E-3</v>
      </c>
      <c r="N254" s="15">
        <v>-4.3792724609375E-3</v>
      </c>
      <c r="O254" s="12">
        <v>1.007080078125E-3</v>
      </c>
      <c r="P254" s="15">
        <v>1.983642578125E-4</v>
      </c>
      <c r="Q254" s="11">
        <v>1.0986328125E-3</v>
      </c>
      <c r="R254" s="12">
        <v>-3.021240234375E-3</v>
      </c>
    </row>
    <row r="255" spans="1:18" x14ac:dyDescent="0.25">
      <c r="A255">
        <f t="shared" si="3"/>
        <v>670</v>
      </c>
      <c r="B255" s="12">
        <v>5.79833984375E-4</v>
      </c>
      <c r="C255" s="12">
        <v>6.7138671875E-4</v>
      </c>
      <c r="D255" s="15">
        <v>2.0599365234375E-3</v>
      </c>
      <c r="E255" s="15">
        <v>3.204345703125E-4</v>
      </c>
      <c r="F255" s="15">
        <v>-3.4027099609375E-3</v>
      </c>
      <c r="G255" s="15">
        <v>-1.0833740234375E-3</v>
      </c>
      <c r="H255" s="15">
        <v>-1.2969970703125E-3</v>
      </c>
      <c r="I255" s="12">
        <v>-7.62939453125E-4</v>
      </c>
      <c r="J255" s="15">
        <v>-2.1514892578125E-3</v>
      </c>
      <c r="K255" s="15">
        <v>-3.0059814453125E-3</v>
      </c>
      <c r="L255" s="11">
        <v>-4.08935546875E-3</v>
      </c>
      <c r="M255" s="16">
        <v>1.373291015625E-4</v>
      </c>
      <c r="N255" s="12">
        <v>-4.608154296875E-3</v>
      </c>
      <c r="O255" s="15">
        <v>-4.1046142578125E-3</v>
      </c>
      <c r="P255" s="12">
        <v>-5.950927734375E-3</v>
      </c>
      <c r="Q255" s="16">
        <v>1.373291015625E-4</v>
      </c>
      <c r="R255" s="12">
        <v>-5.06591796875E-3</v>
      </c>
    </row>
    <row r="256" spans="1:18" x14ac:dyDescent="0.25">
      <c r="A256">
        <f t="shared" si="3"/>
        <v>672</v>
      </c>
      <c r="B256" s="15">
        <v>7.62939453125E-5</v>
      </c>
      <c r="C256" s="12">
        <v>9.1552734375E-5</v>
      </c>
      <c r="D256" s="15">
        <v>1.5716552734375E-3</v>
      </c>
      <c r="E256" s="12">
        <v>1.03759765625E-3</v>
      </c>
      <c r="F256" s="12">
        <v>-1.220703125E-3</v>
      </c>
      <c r="G256" s="12">
        <v>3.662109375E-4</v>
      </c>
      <c r="H256" s="12">
        <v>-6.40869140625E-4</v>
      </c>
      <c r="I256" s="15">
        <v>2.288818359375E-4</v>
      </c>
      <c r="J256" s="12">
        <v>-1.89208984375E-3</v>
      </c>
      <c r="K256" s="15">
        <v>6.256103515625E-4</v>
      </c>
      <c r="L256" s="11">
        <v>-3.23486328125E-3</v>
      </c>
      <c r="M256" s="16">
        <v>1.0528564453125E-3</v>
      </c>
      <c r="N256" s="12">
        <v>-3.204345703125E-3</v>
      </c>
      <c r="O256" s="12">
        <v>4.57763671875E-4</v>
      </c>
      <c r="P256" s="15">
        <v>-9.307861328125E-4</v>
      </c>
      <c r="Q256" s="16">
        <v>1.0528564453125E-3</v>
      </c>
      <c r="R256" s="12">
        <v>-3.936767578125E-3</v>
      </c>
    </row>
    <row r="257" spans="1:18" x14ac:dyDescent="0.25">
      <c r="A257">
        <f t="shared" si="3"/>
        <v>674</v>
      </c>
      <c r="B257" s="12">
        <v>8.23974609375E-4</v>
      </c>
      <c r="C257" s="15">
        <v>3.509521484375E-4</v>
      </c>
      <c r="D257" s="12">
        <v>7.62939453125E-4</v>
      </c>
      <c r="E257" s="12">
        <v>9.1552734375E-4</v>
      </c>
      <c r="F257" s="12">
        <v>-1.15966796875E-3</v>
      </c>
      <c r="G257" s="12">
        <v>-6.866455078125E-3</v>
      </c>
      <c r="H257" s="12">
        <v>3.0517578125E-5</v>
      </c>
      <c r="I257" s="15">
        <v>-1.8157958984375E-3</v>
      </c>
      <c r="J257" s="15">
        <v>-2.3651123046875E-3</v>
      </c>
      <c r="K257" s="12">
        <v>-6.2255859375E-3</v>
      </c>
      <c r="L257" s="16">
        <v>-4.3182373046875E-3</v>
      </c>
      <c r="M257" s="16">
        <v>-1.373291015625E-4</v>
      </c>
      <c r="N257" s="15">
        <v>1.068115234375E-4</v>
      </c>
      <c r="O257" s="12">
        <v>-7.415771484375E-3</v>
      </c>
      <c r="P257" s="12">
        <v>-9.3994140625E-3</v>
      </c>
      <c r="Q257" s="16">
        <v>-1.373291015625E-4</v>
      </c>
      <c r="R257" s="15">
        <v>-4.9896240234375E-3</v>
      </c>
    </row>
    <row r="258" spans="1:18" x14ac:dyDescent="0.25">
      <c r="A258">
        <f t="shared" si="3"/>
        <v>676</v>
      </c>
      <c r="B258" s="12">
        <v>4.8828125E-4</v>
      </c>
      <c r="C258" s="12">
        <v>3.0517578125E-4</v>
      </c>
      <c r="D258" s="15">
        <v>1.8768310546875E-3</v>
      </c>
      <c r="E258" s="12">
        <v>1.007080078125E-3</v>
      </c>
      <c r="F258" s="12">
        <v>-1.77001953125E-3</v>
      </c>
      <c r="G258" s="12">
        <v>-9.1552734375E-5</v>
      </c>
      <c r="H258" s="15">
        <v>-8.697509765625E-4</v>
      </c>
      <c r="I258" s="12">
        <v>3.0517578125E-5</v>
      </c>
      <c r="J258" s="15">
        <v>-2.1209716796875E-3</v>
      </c>
      <c r="K258" s="15">
        <v>-2.0904541015625E-3</v>
      </c>
      <c r="L258" s="11">
        <v>-3.814697265625E-3</v>
      </c>
      <c r="M258" s="11">
        <v>2.13623046875E-4</v>
      </c>
      <c r="N258" s="12">
        <v>-3.0517578125E-3</v>
      </c>
      <c r="O258" s="12">
        <v>-4.974365234375E-3</v>
      </c>
      <c r="P258" s="12">
        <v>-6.591796875E-3</v>
      </c>
      <c r="Q258" s="11">
        <v>2.13623046875E-4</v>
      </c>
      <c r="R258" s="12">
        <v>-4.21142578125E-3</v>
      </c>
    </row>
    <row r="259" spans="1:18" x14ac:dyDescent="0.25">
      <c r="A259">
        <f t="shared" si="3"/>
        <v>678</v>
      </c>
      <c r="B259" s="15">
        <v>1.068115234375E-4</v>
      </c>
      <c r="C259" s="12">
        <v>3.662109375E-4</v>
      </c>
      <c r="D259" s="12">
        <v>7.62939453125E-4</v>
      </c>
      <c r="E259" s="15">
        <v>9.918212890625E-4</v>
      </c>
      <c r="F259" s="15">
        <v>-4.119873046875E-4</v>
      </c>
      <c r="G259" s="15">
        <v>-3.0670166015625E-3</v>
      </c>
      <c r="H259" s="15">
        <v>-1.373291015625E-4</v>
      </c>
      <c r="I259" s="15">
        <v>-7.171630859375E-4</v>
      </c>
      <c r="J259" s="15">
        <v>-2.0599365234375E-3</v>
      </c>
      <c r="K259" s="12">
        <v>3.35693359375E-4</v>
      </c>
      <c r="L259" s="11">
        <v>-3.41796875E-3</v>
      </c>
      <c r="M259" s="16">
        <v>9.002685546875E-4</v>
      </c>
      <c r="N259" s="15">
        <v>-3.8604736328125E-3</v>
      </c>
      <c r="O259" s="15">
        <v>2.5177001953125E-3</v>
      </c>
      <c r="P259" s="15">
        <v>1.6326904296875E-3</v>
      </c>
      <c r="Q259" s="16">
        <v>9.002685546875E-4</v>
      </c>
      <c r="R259" s="12">
        <v>-3.84521484375E-3</v>
      </c>
    </row>
    <row r="260" spans="1:18" x14ac:dyDescent="0.25">
      <c r="A260">
        <f t="shared" si="3"/>
        <v>680</v>
      </c>
      <c r="B260" s="12">
        <v>1.251220703125E-3</v>
      </c>
      <c r="C260" s="12">
        <v>3.662109375E-4</v>
      </c>
      <c r="D260" s="12">
        <v>3.265380859375E-3</v>
      </c>
      <c r="E260" s="15">
        <v>-7.62939453125E-5</v>
      </c>
      <c r="F260" s="15">
        <v>-5.5694580078125E-3</v>
      </c>
      <c r="G260" s="15">
        <v>1.0223388671875E-3</v>
      </c>
      <c r="H260" s="12">
        <v>-2.74658203125E-3</v>
      </c>
      <c r="I260" s="15">
        <v>-3.814697265625E-4</v>
      </c>
      <c r="J260" s="15">
        <v>-2.1820068359375E-3</v>
      </c>
      <c r="K260" s="15">
        <v>-6.0272216796875E-3</v>
      </c>
      <c r="L260" s="11">
        <v>-4.669189453125E-3</v>
      </c>
      <c r="M260" s="11">
        <v>-2.74658203125E-4</v>
      </c>
      <c r="N260" s="12">
        <v>-4.547119140625E-3</v>
      </c>
      <c r="O260" s="12">
        <v>-1.031494140625E-2</v>
      </c>
      <c r="P260" s="15">
        <v>-1.32598876953125E-2</v>
      </c>
      <c r="Q260" s="11">
        <v>-2.74658203125E-4</v>
      </c>
      <c r="R260" s="15">
        <v>-5.0811767578125E-3</v>
      </c>
    </row>
    <row r="261" spans="1:18" x14ac:dyDescent="0.25">
      <c r="A261">
        <f t="shared" si="3"/>
        <v>682</v>
      </c>
      <c r="B261" s="15">
        <v>-1.2969970703125E-3</v>
      </c>
      <c r="C261" s="15">
        <v>4.57763671875E-5</v>
      </c>
      <c r="D261" s="15">
        <v>-1.373291015625E-4</v>
      </c>
      <c r="E261" s="12">
        <v>1.251220703125E-3</v>
      </c>
      <c r="F261" s="15">
        <v>3.0670166015625E-3</v>
      </c>
      <c r="G261" s="12">
        <v>-7.843017578125E-3</v>
      </c>
      <c r="H261" s="15">
        <v>4.57763671875E-5</v>
      </c>
      <c r="I261" s="12">
        <v>-8.23974609375E-4</v>
      </c>
      <c r="J261" s="12">
        <v>-2.227783203125E-3</v>
      </c>
      <c r="K261" s="12">
        <v>3.387451171875E-3</v>
      </c>
      <c r="L261" s="11">
        <v>-2.593994140625E-3</v>
      </c>
      <c r="M261" s="16">
        <v>2.0904541015625E-3</v>
      </c>
      <c r="N261" s="15">
        <v>-1.5106201171875E-3</v>
      </c>
      <c r="O261" s="12">
        <v>3.143310546875E-3</v>
      </c>
      <c r="P261" s="12">
        <v>4.638671875E-3</v>
      </c>
      <c r="Q261" s="16">
        <v>2.0904541015625E-3</v>
      </c>
      <c r="R261" s="15">
        <v>-4.0130615234375E-3</v>
      </c>
    </row>
    <row r="262" spans="1:18" x14ac:dyDescent="0.25">
      <c r="A262">
        <f t="shared" si="3"/>
        <v>684</v>
      </c>
      <c r="B262" s="15">
        <v>2.4261474609375E-3</v>
      </c>
      <c r="C262" s="12">
        <v>8.544921875E-4</v>
      </c>
      <c r="D262" s="15">
        <v>4.5928955078125E-3</v>
      </c>
      <c r="E262" s="15">
        <v>-1.5716552734375E-3</v>
      </c>
      <c r="F262" s="15">
        <v>-1.10321044921875E-2</v>
      </c>
      <c r="G262" s="12">
        <v>3.753662109375E-3</v>
      </c>
      <c r="H262" s="12">
        <v>-6.134033203125E-3</v>
      </c>
      <c r="I262" s="12">
        <v>-1.190185546875E-3</v>
      </c>
      <c r="J262" s="15">
        <v>-2.0599365234375E-3</v>
      </c>
      <c r="K262" s="15">
        <v>-8.9569091796875E-3</v>
      </c>
      <c r="L262" s="11">
        <v>-5.401611328125E-3</v>
      </c>
      <c r="M262" s="16">
        <v>-1.9683837890625E-3</v>
      </c>
      <c r="N262" s="15">
        <v>-7.5836181640625E-3</v>
      </c>
      <c r="O262" s="12">
        <v>-1.019287109375E-2</v>
      </c>
      <c r="P262" s="12">
        <v>-1.3092041015625E-2</v>
      </c>
      <c r="Q262" s="16">
        <v>-1.9683837890625E-3</v>
      </c>
      <c r="R262" s="12">
        <v>-3.448486328125E-3</v>
      </c>
    </row>
    <row r="263" spans="1:18" x14ac:dyDescent="0.25">
      <c r="A263">
        <f t="shared" si="3"/>
        <v>686</v>
      </c>
      <c r="B263" s="15">
        <v>-4.730224609375E-4</v>
      </c>
      <c r="C263" s="12">
        <v>4.8828125E-4</v>
      </c>
      <c r="D263" s="12">
        <v>-3.662109375E-3</v>
      </c>
      <c r="E263" s="15">
        <v>1.9683837890625E-3</v>
      </c>
      <c r="F263" s="12">
        <v>5.92041015625E-3</v>
      </c>
      <c r="G263" s="15">
        <v>-1.97906494140625E-2</v>
      </c>
      <c r="H263" s="12">
        <v>3.7841796875E-3</v>
      </c>
      <c r="I263" s="12">
        <v>-4.730224609375E-3</v>
      </c>
      <c r="J263" s="12">
        <v>-2.655029296875E-3</v>
      </c>
      <c r="K263" s="12">
        <v>2.3193359375E-3</v>
      </c>
      <c r="L263" s="16">
        <v>-2.9144287109375E-3</v>
      </c>
      <c r="M263" s="11">
        <v>1.220703125E-3</v>
      </c>
      <c r="N263" s="15">
        <v>-4.730224609375E-4</v>
      </c>
      <c r="O263" s="12">
        <v>1.89208984375E-2</v>
      </c>
      <c r="P263" s="12">
        <v>2.130126953125E-2</v>
      </c>
      <c r="Q263" s="11">
        <v>1.220703125E-3</v>
      </c>
      <c r="R263" s="15">
        <v>-1.5716552734375E-3</v>
      </c>
    </row>
    <row r="264" spans="1:18" x14ac:dyDescent="0.25">
      <c r="A264">
        <f t="shared" si="3"/>
        <v>688</v>
      </c>
      <c r="B264" s="15">
        <v>-2.0294189453125E-3</v>
      </c>
      <c r="C264" s="12">
        <v>-8.544921875E-4</v>
      </c>
      <c r="D264" s="15">
        <v>2.7313232421875E-3</v>
      </c>
      <c r="E264" s="12">
        <v>2.3193359375E-3</v>
      </c>
      <c r="F264" s="12">
        <v>3.35693359375E-3</v>
      </c>
      <c r="G264" s="15">
        <v>9.8724365234375E-3</v>
      </c>
      <c r="H264" s="12">
        <v>2.349853515625E-3</v>
      </c>
      <c r="I264" s="12">
        <v>4.791259765625E-3</v>
      </c>
      <c r="J264" s="15">
        <v>-1.9073486328125E-3</v>
      </c>
      <c r="K264" s="12">
        <v>4.21142578125E-3</v>
      </c>
      <c r="L264" s="16">
        <v>-2.5482177734375E-3</v>
      </c>
      <c r="M264" s="16">
        <v>2.9144287109375E-3</v>
      </c>
      <c r="N264" s="15">
        <v>-2.0294189453125E-3</v>
      </c>
      <c r="O264" s="12">
        <v>-1.5777587890625E-2</v>
      </c>
      <c r="P264" s="15">
        <v>-1.92718505859375E-2</v>
      </c>
      <c r="Q264" s="16">
        <v>2.9144287109375E-3</v>
      </c>
      <c r="R264" s="15">
        <v>-1.04217529296875E-2</v>
      </c>
    </row>
    <row r="265" spans="1:18" x14ac:dyDescent="0.25">
      <c r="A265">
        <f t="shared" si="3"/>
        <v>690</v>
      </c>
      <c r="B265" s="15">
        <v>2.6702880859375E-3</v>
      </c>
      <c r="C265" s="15">
        <v>4.730224609375E-4</v>
      </c>
      <c r="D265" s="15">
        <v>7.1258544921875E-3</v>
      </c>
      <c r="E265" s="15">
        <v>-1.6937255859375E-3</v>
      </c>
      <c r="F265" s="15">
        <v>-1.36566162109375E-2</v>
      </c>
      <c r="G265" s="12">
        <v>1.07421875E-2</v>
      </c>
      <c r="H265" s="15">
        <v>-7.4310302734375E-3</v>
      </c>
      <c r="I265" s="12">
        <v>7.01904296875E-4</v>
      </c>
      <c r="J265" s="15">
        <v>-1.9683837890625E-3</v>
      </c>
      <c r="K265" s="15">
        <v>-1.58233642578125E-2</v>
      </c>
      <c r="L265" s="16">
        <v>-6.7901611328125E-3</v>
      </c>
      <c r="M265" s="11">
        <v>-2.471923828125E-3</v>
      </c>
      <c r="N265" s="15">
        <v>-1.09710693359375E-2</v>
      </c>
      <c r="O265" s="12">
        <v>-2.703857421875E-2</v>
      </c>
      <c r="P265" s="12">
        <v>-3.2379150390625E-2</v>
      </c>
      <c r="Q265" s="11">
        <v>-2.471923828125E-3</v>
      </c>
      <c r="R265" s="12">
        <v>-3.021240234375E-3</v>
      </c>
    </row>
    <row r="266" spans="1:18" x14ac:dyDescent="0.25">
      <c r="A266">
        <f t="shared" si="3"/>
        <v>692</v>
      </c>
      <c r="B266" s="15">
        <v>2.2735595703125E-3</v>
      </c>
      <c r="C266" s="15">
        <v>1.3580322265625E-3</v>
      </c>
      <c r="D266" s="15">
        <v>2.0904541015625E-3</v>
      </c>
      <c r="E266" s="12">
        <v>-1.190185546875E-3</v>
      </c>
      <c r="F266" s="12">
        <v>-8.6669921875E-3</v>
      </c>
      <c r="G266" s="12">
        <v>-1.2451171875E-2</v>
      </c>
      <c r="H266" s="15">
        <v>-3.1890869140625E-3</v>
      </c>
      <c r="I266" s="12">
        <v>-3.173828125E-3</v>
      </c>
      <c r="J266" s="15">
        <v>-2.288818359375E-4</v>
      </c>
      <c r="K266" s="12">
        <v>-1.5045166015625E-2</v>
      </c>
      <c r="L266" s="11">
        <v>-6.4697265625E-3</v>
      </c>
      <c r="M266" s="11">
        <v>-3.082275390625E-3</v>
      </c>
      <c r="N266" s="12">
        <v>-4.974365234375E-3</v>
      </c>
      <c r="O266" s="12">
        <v>-1.52587890625E-4</v>
      </c>
      <c r="P266" s="12">
        <v>-7.32421875E-4</v>
      </c>
      <c r="Q266" s="11">
        <v>-3.082275390625E-3</v>
      </c>
      <c r="R266" s="15">
        <v>2.5787353515625E-3</v>
      </c>
    </row>
    <row r="267" spans="1:18" x14ac:dyDescent="0.25">
      <c r="A267">
        <f t="shared" si="3"/>
        <v>694</v>
      </c>
      <c r="B267" s="12">
        <v>9.765625E-4</v>
      </c>
      <c r="C267" s="15">
        <v>1.2359619140625E-3</v>
      </c>
      <c r="D267" s="15">
        <v>-3.2196044921875E-3</v>
      </c>
      <c r="E267" s="15">
        <v>1.0528564453125E-3</v>
      </c>
      <c r="F267" s="15">
        <v>1.3885498046875E-3</v>
      </c>
      <c r="G267" s="12">
        <v>-2.5115966796875E-2</v>
      </c>
      <c r="H267" s="12">
        <v>1.15966796875E-3</v>
      </c>
      <c r="I267" s="15">
        <v>-6.8206787109375E-3</v>
      </c>
      <c r="J267" s="15">
        <v>-2.7923583984375E-3</v>
      </c>
      <c r="K267" s="12">
        <v>-3.60107421875E-3</v>
      </c>
      <c r="L267" s="11">
        <v>-4.150390625E-3</v>
      </c>
      <c r="M267" s="16">
        <v>-4.119873046875E-4</v>
      </c>
      <c r="N267" s="15">
        <v>1.4190673828125E-3</v>
      </c>
      <c r="O267" s="12">
        <v>1.885986328125E-2</v>
      </c>
      <c r="P267" s="15">
        <v>2.15301513671875E-2</v>
      </c>
      <c r="Q267" s="16">
        <v>-4.119873046875E-4</v>
      </c>
      <c r="R267" s="12">
        <v>-1.77001953125E-3</v>
      </c>
    </row>
    <row r="268" spans="1:18" x14ac:dyDescent="0.25">
      <c r="A268">
        <f t="shared" si="3"/>
        <v>696</v>
      </c>
      <c r="B268" s="15">
        <v>-1.6021728515625E-3</v>
      </c>
      <c r="C268" s="15">
        <v>1.983642578125E-4</v>
      </c>
      <c r="D268" s="15">
        <v>-4.1656494140625E-3</v>
      </c>
      <c r="E268" s="15">
        <v>3.0059814453125E-3</v>
      </c>
      <c r="F268" s="15">
        <v>9.6282958984375E-3</v>
      </c>
      <c r="G268" s="12">
        <v>-1.40380859375E-2</v>
      </c>
      <c r="H268" s="15">
        <v>5.7830810546875E-3</v>
      </c>
      <c r="I268" s="15">
        <v>-2.5787353515625E-3</v>
      </c>
      <c r="J268" s="15">
        <v>-2.3345947265625E-3</v>
      </c>
      <c r="K268" s="15">
        <v>1.31683349609375E-2</v>
      </c>
      <c r="L268" s="11">
        <v>-1.15966796875E-3</v>
      </c>
      <c r="M268" s="16">
        <v>3.2806396484375E-3</v>
      </c>
      <c r="N268" s="12">
        <v>4.608154296875E-3</v>
      </c>
      <c r="O268" s="12">
        <v>2.6153564453125E-2</v>
      </c>
      <c r="P268" s="12">
        <v>2.89306640625E-2</v>
      </c>
      <c r="Q268" s="16">
        <v>3.2806396484375E-3</v>
      </c>
      <c r="R268" s="12">
        <v>-8.056640625E-3</v>
      </c>
    </row>
    <row r="269" spans="1:18" x14ac:dyDescent="0.25">
      <c r="A269">
        <f t="shared" si="3"/>
        <v>698</v>
      </c>
      <c r="B269" s="12">
        <v>-3.021240234375E-3</v>
      </c>
      <c r="C269" s="12">
        <v>-7.62939453125E-4</v>
      </c>
      <c r="D269" s="12">
        <v>-2.3193359375E-3</v>
      </c>
      <c r="E269" s="15">
        <v>3.8604736328125E-3</v>
      </c>
      <c r="F269" s="12">
        <v>8.453369140625E-3</v>
      </c>
      <c r="G269" s="15">
        <v>-2.8839111328125E-3</v>
      </c>
      <c r="H269" s="15">
        <v>3.8909912109375E-3</v>
      </c>
      <c r="I269" s="12">
        <v>2.227783203125E-3</v>
      </c>
      <c r="J269" s="15">
        <v>-2.3345947265625E-3</v>
      </c>
      <c r="K269" s="15">
        <v>1.31072998046875E-2</v>
      </c>
      <c r="L269" s="16">
        <v>-8.087158203125E-4</v>
      </c>
      <c r="M269" s="11">
        <v>4.94384765625E-3</v>
      </c>
      <c r="N269" s="12">
        <v>1.007080078125E-3</v>
      </c>
      <c r="O269" s="12">
        <v>8.48388671875E-3</v>
      </c>
      <c r="P269" s="12">
        <v>8.36181640625E-3</v>
      </c>
      <c r="Q269" s="11">
        <v>4.94384765625E-3</v>
      </c>
      <c r="R269" s="12">
        <v>-1.2481689453125E-2</v>
      </c>
    </row>
    <row r="270" spans="1:18" x14ac:dyDescent="0.25">
      <c r="A270">
        <f t="shared" si="3"/>
        <v>700</v>
      </c>
      <c r="B270" s="15">
        <v>-1.9989013671875E-3</v>
      </c>
      <c r="C270" s="15">
        <v>-9.002685546875E-4</v>
      </c>
      <c r="D270" s="15">
        <v>2.8533935546875E-3</v>
      </c>
      <c r="E270" s="12">
        <v>2.44140625E-4</v>
      </c>
      <c r="F270" s="15">
        <v>8.697509765625E-4</v>
      </c>
      <c r="G270" s="15">
        <v>1.06048583984375E-2</v>
      </c>
      <c r="H270" s="12">
        <v>1.40380859375E-3</v>
      </c>
      <c r="I270" s="12">
        <v>5.462646484375E-3</v>
      </c>
      <c r="J270" s="12">
        <v>-1.983642578125E-3</v>
      </c>
      <c r="K270" s="12">
        <v>1.312255859375E-3</v>
      </c>
      <c r="L270" s="16">
        <v>-3.0364990234375E-3</v>
      </c>
      <c r="M270" s="16">
        <v>2.4871826171875E-3</v>
      </c>
      <c r="N270" s="15">
        <v>-8.8653564453125E-3</v>
      </c>
      <c r="O270" s="12">
        <v>-2.50244140625E-2</v>
      </c>
      <c r="P270" s="15">
        <v>-3.01971435546875E-2</v>
      </c>
      <c r="Q270" s="16">
        <v>2.4871826171875E-3</v>
      </c>
      <c r="R270" s="15">
        <v>-7.8277587890625E-3</v>
      </c>
    </row>
    <row r="271" spans="1:18" x14ac:dyDescent="0.25">
      <c r="R271" s="15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71"/>
  <sheetViews>
    <sheetView zoomScale="78" zoomScaleNormal="78" workbookViewId="0">
      <selection activeCell="A14" sqref="A14:B270"/>
    </sheetView>
  </sheetViews>
  <sheetFormatPr baseColWidth="10" defaultColWidth="9.140625" defaultRowHeight="15" x14ac:dyDescent="0.25"/>
  <cols>
    <col min="1" max="1" width="14.7109375" customWidth="1"/>
    <col min="2" max="2" width="38.42578125" customWidth="1"/>
    <col min="3" max="3" width="37.42578125" customWidth="1"/>
    <col min="4" max="4" width="37.85546875" customWidth="1"/>
    <col min="5" max="5" width="37.28515625" customWidth="1"/>
    <col min="6" max="6" width="21" customWidth="1"/>
  </cols>
  <sheetData>
    <row r="1" spans="1:6" x14ac:dyDescent="0.25">
      <c r="B1" s="11" t="s">
        <v>54</v>
      </c>
      <c r="C1" s="11" t="s">
        <v>54</v>
      </c>
      <c r="D1" s="11" t="s">
        <v>54</v>
      </c>
      <c r="E1" s="11" t="s">
        <v>54</v>
      </c>
      <c r="F1" s="11" t="s">
        <v>54</v>
      </c>
    </row>
    <row r="2" spans="1:6" x14ac:dyDescent="0.25">
      <c r="B2" s="11" t="s">
        <v>55</v>
      </c>
      <c r="C2" s="11" t="s">
        <v>55</v>
      </c>
      <c r="D2" s="11" t="s">
        <v>55</v>
      </c>
      <c r="E2" s="11" t="s">
        <v>55</v>
      </c>
      <c r="F2" s="11" t="s">
        <v>55</v>
      </c>
    </row>
    <row r="3" spans="1:6" x14ac:dyDescent="0.25">
      <c r="B3" s="11" t="s">
        <v>56</v>
      </c>
      <c r="C3" s="11" t="s">
        <v>56</v>
      </c>
      <c r="D3" s="11" t="s">
        <v>56</v>
      </c>
      <c r="E3" s="11" t="s">
        <v>56</v>
      </c>
      <c r="F3" s="11" t="s">
        <v>56</v>
      </c>
    </row>
    <row r="4" spans="1:6" x14ac:dyDescent="0.25">
      <c r="B4" s="11" t="s">
        <v>57</v>
      </c>
      <c r="C4" s="11" t="s">
        <v>57</v>
      </c>
      <c r="D4" s="11" t="s">
        <v>57</v>
      </c>
      <c r="E4" s="11" t="s">
        <v>57</v>
      </c>
      <c r="F4" s="11" t="s">
        <v>57</v>
      </c>
    </row>
    <row r="5" spans="1:6" x14ac:dyDescent="0.25">
      <c r="B5" s="11" t="s">
        <v>58</v>
      </c>
      <c r="C5" s="11" t="s">
        <v>58</v>
      </c>
      <c r="D5" s="11" t="s">
        <v>58</v>
      </c>
      <c r="E5" s="11" t="s">
        <v>58</v>
      </c>
      <c r="F5" s="11" t="s">
        <v>58</v>
      </c>
    </row>
    <row r="6" spans="1:6" x14ac:dyDescent="0.25">
      <c r="B6" s="11" t="s">
        <v>59</v>
      </c>
      <c r="C6" s="11" t="s">
        <v>59</v>
      </c>
      <c r="D6" s="11" t="s">
        <v>59</v>
      </c>
      <c r="E6" s="11" t="s">
        <v>59</v>
      </c>
      <c r="F6" s="11" t="s">
        <v>59</v>
      </c>
    </row>
    <row r="7" spans="1:6" x14ac:dyDescent="0.25">
      <c r="B7" s="11" t="s">
        <v>60</v>
      </c>
      <c r="C7" s="11" t="s">
        <v>60</v>
      </c>
      <c r="D7" s="11" t="s">
        <v>60</v>
      </c>
      <c r="E7" s="11" t="s">
        <v>60</v>
      </c>
      <c r="F7" s="11" t="s">
        <v>60</v>
      </c>
    </row>
    <row r="8" spans="1:6" x14ac:dyDescent="0.25">
      <c r="B8" s="11" t="s">
        <v>61</v>
      </c>
      <c r="C8" s="11" t="s">
        <v>61</v>
      </c>
      <c r="D8" s="11" t="s">
        <v>61</v>
      </c>
      <c r="E8" s="11" t="s">
        <v>61</v>
      </c>
      <c r="F8" s="11" t="s">
        <v>61</v>
      </c>
    </row>
    <row r="9" spans="1:6" x14ac:dyDescent="0.25">
      <c r="B9" s="11" t="s">
        <v>62</v>
      </c>
      <c r="C9" s="11" t="s">
        <v>62</v>
      </c>
      <c r="D9" s="11" t="s">
        <v>62</v>
      </c>
      <c r="E9" s="11" t="s">
        <v>62</v>
      </c>
      <c r="F9" s="11" t="s">
        <v>62</v>
      </c>
    </row>
    <row r="10" spans="1:6" x14ac:dyDescent="0.25">
      <c r="B10" s="11" t="s">
        <v>63</v>
      </c>
      <c r="C10" s="11" t="s">
        <v>63</v>
      </c>
      <c r="D10" s="11" t="s">
        <v>63</v>
      </c>
      <c r="E10" s="11" t="s">
        <v>63</v>
      </c>
      <c r="F10" s="11" t="s">
        <v>63</v>
      </c>
    </row>
    <row r="11" spans="1:6" x14ac:dyDescent="0.25">
      <c r="B11" s="11" t="s">
        <v>64</v>
      </c>
      <c r="C11" s="11" t="s">
        <v>64</v>
      </c>
      <c r="D11" s="11" t="s">
        <v>64</v>
      </c>
      <c r="E11" s="11" t="s">
        <v>64</v>
      </c>
      <c r="F11" s="11" t="s">
        <v>64</v>
      </c>
    </row>
    <row r="12" spans="1:6" x14ac:dyDescent="0.25">
      <c r="B12" s="11" t="s">
        <v>65</v>
      </c>
      <c r="C12" s="11" t="s">
        <v>65</v>
      </c>
      <c r="D12" s="11" t="s">
        <v>65</v>
      </c>
      <c r="E12" s="11" t="s">
        <v>65</v>
      </c>
      <c r="F12" s="11" t="s">
        <v>65</v>
      </c>
    </row>
    <row r="13" spans="1:6" x14ac:dyDescent="0.25">
      <c r="B13" s="12"/>
      <c r="C13" s="12"/>
      <c r="D13" s="12"/>
      <c r="E13" s="12"/>
      <c r="F13" s="12"/>
    </row>
    <row r="14" spans="1:6" x14ac:dyDescent="0.25">
      <c r="A14" t="s">
        <v>67</v>
      </c>
      <c r="B14" s="13" t="s">
        <v>170</v>
      </c>
      <c r="C14" s="13" t="s">
        <v>171</v>
      </c>
      <c r="D14" s="13" t="s">
        <v>172</v>
      </c>
      <c r="E14" s="13" t="s">
        <v>173</v>
      </c>
      <c r="F14" s="13" t="s">
        <v>174</v>
      </c>
    </row>
    <row r="15" spans="1:6" x14ac:dyDescent="0.25">
      <c r="A15">
        <v>190</v>
      </c>
      <c r="B15" s="12">
        <v>0.105667114257813</v>
      </c>
      <c r="C15" s="12">
        <v>0.2266845703125</v>
      </c>
      <c r="D15" s="15">
        <v>6.13555908203125E-2</v>
      </c>
      <c r="E15" s="12">
        <v>0.169036865234375</v>
      </c>
      <c r="F15" s="12">
        <v>1.4711761474609399</v>
      </c>
    </row>
    <row r="16" spans="1:6" x14ac:dyDescent="0.25">
      <c r="A16">
        <f>A15+2</f>
        <v>192</v>
      </c>
      <c r="B16" s="12">
        <v>0.752838134765625</v>
      </c>
      <c r="C16" s="12">
        <v>0.81996154785156306</v>
      </c>
      <c r="D16" s="12">
        <v>0.401809692382813</v>
      </c>
      <c r="E16" s="12">
        <v>0.737945556640625</v>
      </c>
      <c r="F16" s="12">
        <v>1.55633544921875</v>
      </c>
    </row>
    <row r="17" spans="1:6" x14ac:dyDescent="0.25">
      <c r="A17">
        <f t="shared" ref="A17:A80" si="0">A16+2</f>
        <v>194</v>
      </c>
      <c r="B17" s="12">
        <v>0.836578369140625</v>
      </c>
      <c r="C17" s="12">
        <v>0.904052734375</v>
      </c>
      <c r="D17" s="12">
        <v>7.9315185546875E-2</v>
      </c>
      <c r="E17" s="12">
        <v>0.851776123046875</v>
      </c>
      <c r="F17" s="12">
        <v>2.3957977294921902</v>
      </c>
    </row>
    <row r="18" spans="1:6" x14ac:dyDescent="0.25">
      <c r="A18">
        <f t="shared" si="0"/>
        <v>196</v>
      </c>
      <c r="B18" s="12">
        <v>1.1039886474609399</v>
      </c>
      <c r="C18" s="12">
        <v>1.1371612548828101</v>
      </c>
      <c r="D18" s="12">
        <v>0.66575622558593806</v>
      </c>
      <c r="E18" s="12">
        <v>1.1165466308593801</v>
      </c>
      <c r="F18" s="12">
        <v>1.9866943359375</v>
      </c>
    </row>
    <row r="19" spans="1:6" x14ac:dyDescent="0.25">
      <c r="A19">
        <f t="shared" si="0"/>
        <v>198</v>
      </c>
      <c r="B19" s="12">
        <v>1.1027374267578101</v>
      </c>
      <c r="C19" s="12">
        <v>1.0889739990234399</v>
      </c>
      <c r="D19" s="12">
        <v>0.458999633789063</v>
      </c>
      <c r="E19" s="12">
        <v>1.10845947265625</v>
      </c>
      <c r="F19" s="12">
        <v>2.6391906738281299</v>
      </c>
    </row>
    <row r="20" spans="1:6" x14ac:dyDescent="0.25">
      <c r="A20">
        <f t="shared" si="0"/>
        <v>200</v>
      </c>
      <c r="B20" s="12">
        <v>1.1175994873046899</v>
      </c>
      <c r="C20" s="12">
        <v>1.1935882568359399</v>
      </c>
      <c r="D20" s="12">
        <v>0.69798278808593806</v>
      </c>
      <c r="E20" s="12">
        <v>1.21844482421875</v>
      </c>
      <c r="F20" s="12">
        <v>2.1569976806640598</v>
      </c>
    </row>
    <row r="21" spans="1:6" x14ac:dyDescent="0.25">
      <c r="A21">
        <f t="shared" si="0"/>
        <v>202</v>
      </c>
      <c r="B21" s="12">
        <v>1.3614044189453101</v>
      </c>
      <c r="C21" s="12">
        <v>1.3336639404296899</v>
      </c>
      <c r="D21" s="12">
        <v>0.861053466796875</v>
      </c>
      <c r="E21" s="12">
        <v>1.2544250488281301</v>
      </c>
      <c r="F21" s="12">
        <v>3.0069732666015598</v>
      </c>
    </row>
    <row r="22" spans="1:6" x14ac:dyDescent="0.25">
      <c r="A22">
        <f t="shared" si="0"/>
        <v>204</v>
      </c>
      <c r="B22" s="12">
        <v>0.991668701171875</v>
      </c>
      <c r="C22" s="12">
        <v>1.0771789550781301</v>
      </c>
      <c r="D22" s="12">
        <v>0.64239501953125</v>
      </c>
      <c r="E22" s="12">
        <v>1.2070465087890601</v>
      </c>
      <c r="F22" s="12">
        <v>2.35784912109375</v>
      </c>
    </row>
    <row r="23" spans="1:6" x14ac:dyDescent="0.25">
      <c r="A23">
        <f t="shared" si="0"/>
        <v>206</v>
      </c>
      <c r="B23" s="12">
        <v>1.1530303955078101</v>
      </c>
      <c r="C23" s="12">
        <v>1.3156585693359399</v>
      </c>
      <c r="D23" s="12">
        <v>0.837432861328125</v>
      </c>
      <c r="E23" s="12">
        <v>1.4716949462890601</v>
      </c>
      <c r="F23" s="12">
        <v>3.0802001953125</v>
      </c>
    </row>
    <row r="24" spans="1:6" x14ac:dyDescent="0.25">
      <c r="A24">
        <f t="shared" si="0"/>
        <v>208</v>
      </c>
      <c r="B24" s="12">
        <v>0.80133056640625</v>
      </c>
      <c r="C24" s="12">
        <v>0.8724365234375</v>
      </c>
      <c r="D24" s="12">
        <v>0.5435791015625</v>
      </c>
      <c r="E24" s="12">
        <v>1.0339508056640601</v>
      </c>
      <c r="F24" s="12">
        <v>2.3066101074218799</v>
      </c>
    </row>
    <row r="25" spans="1:6" x14ac:dyDescent="0.25">
      <c r="A25">
        <f t="shared" si="0"/>
        <v>210</v>
      </c>
      <c r="B25" s="12">
        <v>0.803497314453125</v>
      </c>
      <c r="C25" s="12">
        <v>0.8912353515625</v>
      </c>
      <c r="D25" s="12">
        <v>0.548980712890625</v>
      </c>
      <c r="E25" s="12">
        <v>1.14697265625</v>
      </c>
      <c r="F25" s="12">
        <v>2.305419921875</v>
      </c>
    </row>
    <row r="26" spans="1:6" x14ac:dyDescent="0.25">
      <c r="A26">
        <f t="shared" si="0"/>
        <v>212</v>
      </c>
      <c r="B26" s="12">
        <v>0.62115478515625</v>
      </c>
      <c r="C26" s="12">
        <v>0.68730163574218806</v>
      </c>
      <c r="D26" s="12">
        <v>0.406280517578125</v>
      </c>
      <c r="E26" s="12">
        <v>0.83244323730468806</v>
      </c>
      <c r="F26" s="12">
        <v>1.5945892333984399</v>
      </c>
    </row>
    <row r="27" spans="1:6" x14ac:dyDescent="0.25">
      <c r="A27">
        <f t="shared" si="0"/>
        <v>214</v>
      </c>
      <c r="B27" s="12">
        <v>0.606292724609375</v>
      </c>
      <c r="C27" s="12">
        <v>0.70379638671875</v>
      </c>
      <c r="D27" s="12">
        <v>0.396392822265625</v>
      </c>
      <c r="E27" s="12">
        <v>0.8702392578125</v>
      </c>
      <c r="F27" s="12">
        <v>1.3744354248046899</v>
      </c>
    </row>
    <row r="28" spans="1:6" x14ac:dyDescent="0.25">
      <c r="A28">
        <f t="shared" si="0"/>
        <v>216</v>
      </c>
      <c r="B28" s="12">
        <v>0.483001708984375</v>
      </c>
      <c r="C28" s="12">
        <v>0.5848388671875</v>
      </c>
      <c r="D28" s="12">
        <v>0.30364990234375</v>
      </c>
      <c r="E28" s="12">
        <v>0.66017150878906306</v>
      </c>
      <c r="F28" s="12">
        <v>1.0968475341796899</v>
      </c>
    </row>
    <row r="29" spans="1:6" x14ac:dyDescent="0.25">
      <c r="A29">
        <f t="shared" si="0"/>
        <v>218</v>
      </c>
      <c r="B29" s="12">
        <v>0.483474731445313</v>
      </c>
      <c r="C29" s="12">
        <v>0.636444091796875</v>
      </c>
      <c r="D29" s="12">
        <v>0.301895141601563</v>
      </c>
      <c r="E29" s="12">
        <v>0.680877685546875</v>
      </c>
      <c r="F29" s="12">
        <v>0.97599792480468806</v>
      </c>
    </row>
    <row r="30" spans="1:6" x14ac:dyDescent="0.25">
      <c r="A30">
        <f t="shared" si="0"/>
        <v>220</v>
      </c>
      <c r="B30" s="12">
        <v>0.412017822265625</v>
      </c>
      <c r="C30" s="12">
        <v>0.55494689941406306</v>
      </c>
      <c r="D30" s="12">
        <v>0.258804321289063</v>
      </c>
      <c r="E30" s="12">
        <v>0.55174255371093806</v>
      </c>
      <c r="F30" s="12">
        <v>0.84181213378906306</v>
      </c>
    </row>
    <row r="31" spans="1:6" x14ac:dyDescent="0.25">
      <c r="A31">
        <f t="shared" si="0"/>
        <v>222</v>
      </c>
      <c r="B31" s="12">
        <v>0.43212890625</v>
      </c>
      <c r="C31" s="12">
        <v>0.61921691894531306</v>
      </c>
      <c r="D31" s="12">
        <v>0.283203125</v>
      </c>
      <c r="E31" s="12">
        <v>0.58416748046875</v>
      </c>
      <c r="F31" s="12">
        <v>0.78923034667968806</v>
      </c>
    </row>
    <row r="32" spans="1:6" x14ac:dyDescent="0.25">
      <c r="A32">
        <f t="shared" si="0"/>
        <v>224</v>
      </c>
      <c r="B32" s="12">
        <v>0.39093017578125</v>
      </c>
      <c r="C32" s="12">
        <v>0.57032775878906306</v>
      </c>
      <c r="D32" s="12">
        <v>0.266494750976563</v>
      </c>
      <c r="E32" s="12">
        <v>0.50776672363281306</v>
      </c>
      <c r="F32" s="12">
        <v>0.71543884277343806</v>
      </c>
    </row>
    <row r="33" spans="1:6" x14ac:dyDescent="0.25">
      <c r="A33">
        <f t="shared" si="0"/>
        <v>226</v>
      </c>
      <c r="B33" s="12">
        <v>0.40863037109375</v>
      </c>
      <c r="C33" s="12">
        <v>0.62989807128906306</v>
      </c>
      <c r="D33" s="12">
        <v>0.294265747070313</v>
      </c>
      <c r="E33" s="12">
        <v>0.52156066894531306</v>
      </c>
      <c r="F33" s="12">
        <v>0.68318176269531306</v>
      </c>
    </row>
    <row r="34" spans="1:6" x14ac:dyDescent="0.25">
      <c r="A34">
        <f t="shared" si="0"/>
        <v>228</v>
      </c>
      <c r="B34" s="12">
        <v>0.3704833984375</v>
      </c>
      <c r="C34" s="12">
        <v>0.58229064941406306</v>
      </c>
      <c r="D34" s="12">
        <v>0.28314208984375</v>
      </c>
      <c r="E34" s="12">
        <v>0.458999633789063</v>
      </c>
      <c r="F34" s="12">
        <v>0.625030517578125</v>
      </c>
    </row>
    <row r="35" spans="1:6" x14ac:dyDescent="0.25">
      <c r="A35">
        <f t="shared" si="0"/>
        <v>230</v>
      </c>
      <c r="B35" s="12">
        <v>0.377029418945313</v>
      </c>
      <c r="C35" s="12">
        <v>0.61181640625</v>
      </c>
      <c r="D35" s="12">
        <v>0.296493530273438</v>
      </c>
      <c r="E35" s="12">
        <v>0.442535400390625</v>
      </c>
      <c r="F35" s="12">
        <v>0.59326171875</v>
      </c>
    </row>
    <row r="36" spans="1:6" x14ac:dyDescent="0.25">
      <c r="A36">
        <f t="shared" si="0"/>
        <v>232</v>
      </c>
      <c r="B36" s="12">
        <v>0.35333251953125</v>
      </c>
      <c r="C36" s="12">
        <v>0.56907653808593806</v>
      </c>
      <c r="D36" s="12">
        <v>0.277236938476563</v>
      </c>
      <c r="E36" s="12">
        <v>0.3980712890625</v>
      </c>
      <c r="F36" s="12">
        <v>0.555572509765625</v>
      </c>
    </row>
    <row r="37" spans="1:6" x14ac:dyDescent="0.25">
      <c r="A37">
        <f t="shared" si="0"/>
        <v>234</v>
      </c>
      <c r="B37" s="12">
        <v>0.354690551757813</v>
      </c>
      <c r="C37" s="12">
        <v>0.56575012207031306</v>
      </c>
      <c r="D37" s="12">
        <v>0.290313720703125</v>
      </c>
      <c r="E37" s="12">
        <v>0.389144897460938</v>
      </c>
      <c r="F37" s="12">
        <v>0.53810119628906306</v>
      </c>
    </row>
    <row r="38" spans="1:6" x14ac:dyDescent="0.25">
      <c r="A38">
        <f t="shared" si="0"/>
        <v>236</v>
      </c>
      <c r="B38" s="12">
        <v>0.341400146484375</v>
      </c>
      <c r="C38" s="12">
        <v>0.5218505859375</v>
      </c>
      <c r="D38" s="12">
        <v>0.290130615234375</v>
      </c>
      <c r="E38" s="12">
        <v>0.360946655273438</v>
      </c>
      <c r="F38" s="12">
        <v>0.51280212402343806</v>
      </c>
    </row>
    <row r="39" spans="1:6" x14ac:dyDescent="0.25">
      <c r="A39">
        <f t="shared" si="0"/>
        <v>238</v>
      </c>
      <c r="B39" s="12">
        <v>0.354537963867188</v>
      </c>
      <c r="C39" s="12">
        <v>0.52641296386718806</v>
      </c>
      <c r="D39" s="12">
        <v>0.315231323242188</v>
      </c>
      <c r="E39" s="12">
        <v>0.359832763671875</v>
      </c>
      <c r="F39" s="12">
        <v>0.513885498046875</v>
      </c>
    </row>
    <row r="40" spans="1:6" x14ac:dyDescent="0.25">
      <c r="A40">
        <f t="shared" si="0"/>
        <v>240</v>
      </c>
      <c r="B40" s="12">
        <v>0.349212646484375</v>
      </c>
      <c r="C40" s="12">
        <v>0.50215148925781306</v>
      </c>
      <c r="D40" s="12">
        <v>0.325775146484375</v>
      </c>
      <c r="E40" s="12">
        <v>0.340927124023438</v>
      </c>
      <c r="F40" s="12">
        <v>0.51458740234375</v>
      </c>
    </row>
    <row r="41" spans="1:6" x14ac:dyDescent="0.25">
      <c r="A41">
        <f t="shared" si="0"/>
        <v>242</v>
      </c>
      <c r="B41" s="12">
        <v>0.369461059570313</v>
      </c>
      <c r="C41" s="12">
        <v>0.53038024902343806</v>
      </c>
      <c r="D41" s="12">
        <v>0.363784790039063</v>
      </c>
      <c r="E41" s="12">
        <v>0.351959228515625</v>
      </c>
      <c r="F41" s="12">
        <v>0.529876708984375</v>
      </c>
    </row>
    <row r="42" spans="1:6" x14ac:dyDescent="0.25">
      <c r="A42">
        <f t="shared" si="0"/>
        <v>244</v>
      </c>
      <c r="B42" s="12">
        <v>0.366500854492188</v>
      </c>
      <c r="C42" s="12">
        <v>0.51878356933593806</v>
      </c>
      <c r="D42" s="12">
        <v>0.37261962890625</v>
      </c>
      <c r="E42" s="12">
        <v>0.34332275390625</v>
      </c>
      <c r="F42" s="12">
        <v>0.52983093261718806</v>
      </c>
    </row>
    <row r="43" spans="1:6" x14ac:dyDescent="0.25">
      <c r="A43">
        <f t="shared" si="0"/>
        <v>246</v>
      </c>
      <c r="B43" s="12">
        <v>0.402587890625</v>
      </c>
      <c r="C43" s="12">
        <v>0.5731201171875</v>
      </c>
      <c r="D43" s="12">
        <v>0.416168212890625</v>
      </c>
      <c r="E43" s="12">
        <v>0.370513916015625</v>
      </c>
      <c r="F43" s="12">
        <v>0.55194091796875</v>
      </c>
    </row>
    <row r="44" spans="1:6" x14ac:dyDescent="0.25">
      <c r="A44">
        <f t="shared" si="0"/>
        <v>248</v>
      </c>
      <c r="B44" s="12">
        <v>0.409896850585938</v>
      </c>
      <c r="C44" s="12">
        <v>0.57417297363281306</v>
      </c>
      <c r="D44" s="12">
        <v>0.421676635742188</v>
      </c>
      <c r="E44" s="12">
        <v>0.368667602539063</v>
      </c>
      <c r="F44" s="12">
        <v>0.55735778808593806</v>
      </c>
    </row>
    <row r="45" spans="1:6" x14ac:dyDescent="0.25">
      <c r="A45">
        <f t="shared" si="0"/>
        <v>250</v>
      </c>
      <c r="B45" s="12">
        <v>0.451446533203125</v>
      </c>
      <c r="C45" s="12">
        <v>0.63832092285156306</v>
      </c>
      <c r="D45" s="12">
        <v>0.459136962890625</v>
      </c>
      <c r="E45" s="12">
        <v>0.397247314453125</v>
      </c>
      <c r="F45" s="12">
        <v>0.558563232421875</v>
      </c>
    </row>
    <row r="46" spans="1:6" x14ac:dyDescent="0.25">
      <c r="A46">
        <f t="shared" si="0"/>
        <v>252</v>
      </c>
      <c r="B46" s="12">
        <v>0.445709228515625</v>
      </c>
      <c r="C46" s="12">
        <v>0.62129211425781306</v>
      </c>
      <c r="D46" s="12">
        <v>0.43621826171875</v>
      </c>
      <c r="E46" s="12">
        <v>0.379287719726563</v>
      </c>
      <c r="F46" s="12">
        <v>0.52980041503906306</v>
      </c>
    </row>
    <row r="47" spans="1:6" x14ac:dyDescent="0.25">
      <c r="A47">
        <f t="shared" si="0"/>
        <v>254</v>
      </c>
      <c r="B47" s="12">
        <v>0.478439331054688</v>
      </c>
      <c r="C47" s="12">
        <v>0.67106628417968806</v>
      </c>
      <c r="D47" s="12">
        <v>0.446533203125</v>
      </c>
      <c r="E47" s="12">
        <v>0.38824462890625</v>
      </c>
      <c r="F47" s="12">
        <v>0.511444091796875</v>
      </c>
    </row>
    <row r="48" spans="1:6" x14ac:dyDescent="0.25">
      <c r="A48">
        <f t="shared" si="0"/>
        <v>256</v>
      </c>
      <c r="B48" s="12">
        <v>0.467819213867188</v>
      </c>
      <c r="C48" s="12">
        <v>0.64537048339843806</v>
      </c>
      <c r="D48" s="12">
        <v>0.42388916015625</v>
      </c>
      <c r="E48" s="12">
        <v>0.369659423828125</v>
      </c>
      <c r="F48" s="12">
        <v>0.494293212890625</v>
      </c>
    </row>
    <row r="49" spans="1:6" x14ac:dyDescent="0.25">
      <c r="A49">
        <f t="shared" si="0"/>
        <v>258</v>
      </c>
      <c r="B49" s="12">
        <v>0.481948852539063</v>
      </c>
      <c r="C49" s="12">
        <v>0.66569519042968806</v>
      </c>
      <c r="D49" s="12">
        <v>0.436935424804688</v>
      </c>
      <c r="E49" s="12">
        <v>0.381973266601563</v>
      </c>
      <c r="F49" s="12">
        <v>0.494216918945313</v>
      </c>
    </row>
    <row r="50" spans="1:6" x14ac:dyDescent="0.25">
      <c r="A50">
        <f t="shared" si="0"/>
        <v>260</v>
      </c>
      <c r="B50" s="12">
        <v>0.4580078125</v>
      </c>
      <c r="C50" s="12">
        <v>0.614837646484375</v>
      </c>
      <c r="D50" s="12">
        <v>0.418716430664063</v>
      </c>
      <c r="E50" s="12">
        <v>0.373077392578125</v>
      </c>
      <c r="F50" s="12">
        <v>0.47857666015625</v>
      </c>
    </row>
    <row r="51" spans="1:6" x14ac:dyDescent="0.25">
      <c r="A51">
        <f t="shared" si="0"/>
        <v>262</v>
      </c>
      <c r="B51" s="12">
        <v>0.464309692382813</v>
      </c>
      <c r="C51" s="12">
        <v>0.60960388183593806</v>
      </c>
      <c r="D51" s="12">
        <v>0.424636840820313</v>
      </c>
      <c r="E51" s="12">
        <v>0.38568115234375</v>
      </c>
      <c r="F51" s="12">
        <v>0.473739624023438</v>
      </c>
    </row>
    <row r="52" spans="1:6" x14ac:dyDescent="0.25">
      <c r="A52">
        <f t="shared" si="0"/>
        <v>264</v>
      </c>
      <c r="B52" s="12">
        <v>0.444351196289063</v>
      </c>
      <c r="C52" s="12">
        <v>0.56207275390625</v>
      </c>
      <c r="D52" s="12">
        <v>0.406234741210938</v>
      </c>
      <c r="E52" s="12">
        <v>0.37359619140625</v>
      </c>
      <c r="F52" s="12">
        <v>0.463775634765625</v>
      </c>
    </row>
    <row r="53" spans="1:6" x14ac:dyDescent="0.25">
      <c r="A53">
        <f t="shared" si="0"/>
        <v>266</v>
      </c>
      <c r="B53" s="12">
        <v>0.447494506835938</v>
      </c>
      <c r="C53" s="12">
        <v>0.5511474609375</v>
      </c>
      <c r="D53" s="12">
        <v>0.409927368164063</v>
      </c>
      <c r="E53" s="12">
        <v>0.37554931640625</v>
      </c>
      <c r="F53" s="12">
        <v>0.449630737304688</v>
      </c>
    </row>
    <row r="54" spans="1:6" x14ac:dyDescent="0.25">
      <c r="A54">
        <f t="shared" si="0"/>
        <v>268</v>
      </c>
      <c r="B54" s="12">
        <v>0.42071533203125</v>
      </c>
      <c r="C54" s="12">
        <v>0.503082275390625</v>
      </c>
      <c r="D54" s="12">
        <v>0.386154174804688</v>
      </c>
      <c r="E54" s="12">
        <v>0.352737426757813</v>
      </c>
      <c r="F54" s="12">
        <v>0.430511474609375</v>
      </c>
    </row>
    <row r="55" spans="1:6" x14ac:dyDescent="0.25">
      <c r="A55">
        <f t="shared" si="0"/>
        <v>270</v>
      </c>
      <c r="B55" s="12">
        <v>0.414031982421875</v>
      </c>
      <c r="C55" s="12">
        <v>0.487579345703125</v>
      </c>
      <c r="D55" s="12">
        <v>0.37701416015625</v>
      </c>
      <c r="E55" s="12">
        <v>0.345733642578125</v>
      </c>
      <c r="F55" s="12">
        <v>0.407562255859375</v>
      </c>
    </row>
    <row r="56" spans="1:6" x14ac:dyDescent="0.25">
      <c r="A56">
        <f t="shared" si="0"/>
        <v>272</v>
      </c>
      <c r="B56" s="12">
        <v>0.378753662109375</v>
      </c>
      <c r="C56" s="12">
        <v>0.432785034179688</v>
      </c>
      <c r="D56" s="12">
        <v>0.340667724609375</v>
      </c>
      <c r="E56" s="12">
        <v>0.317962646484375</v>
      </c>
      <c r="F56" s="12">
        <v>0.387039184570313</v>
      </c>
    </row>
    <row r="57" spans="1:6" x14ac:dyDescent="0.25">
      <c r="A57">
        <f t="shared" si="0"/>
        <v>274</v>
      </c>
      <c r="B57" s="12">
        <v>0.367584228515625</v>
      </c>
      <c r="C57" s="12">
        <v>0.405166625976563</v>
      </c>
      <c r="D57" s="12">
        <v>0.3310546875</v>
      </c>
      <c r="E57" s="12">
        <v>0.311126708984375</v>
      </c>
      <c r="F57" s="12">
        <v>0.37103271484375</v>
      </c>
    </row>
    <row r="58" spans="1:6" x14ac:dyDescent="0.25">
      <c r="A58">
        <f t="shared" si="0"/>
        <v>276</v>
      </c>
      <c r="B58" s="12">
        <v>0.330307006835938</v>
      </c>
      <c r="C58" s="12">
        <v>0.347366333007813</v>
      </c>
      <c r="D58" s="12">
        <v>0.301101684570313</v>
      </c>
      <c r="E58" s="12">
        <v>0.283172607421875</v>
      </c>
      <c r="F58" s="12">
        <v>0.355545043945313</v>
      </c>
    </row>
    <row r="59" spans="1:6" x14ac:dyDescent="0.25">
      <c r="A59">
        <f t="shared" si="0"/>
        <v>278</v>
      </c>
      <c r="B59" s="12">
        <v>0.318771362304688</v>
      </c>
      <c r="C59" s="12">
        <v>0.319961547851563</v>
      </c>
      <c r="D59" s="12">
        <v>0.313095092773438</v>
      </c>
      <c r="E59" s="12">
        <v>0.288131713867188</v>
      </c>
      <c r="F59" s="12">
        <v>0.346893310546875</v>
      </c>
    </row>
    <row r="60" spans="1:6" x14ac:dyDescent="0.25">
      <c r="A60">
        <f t="shared" si="0"/>
        <v>280</v>
      </c>
      <c r="B60" s="12">
        <v>0.28521728515625</v>
      </c>
      <c r="C60" s="12">
        <v>0.275299072265625</v>
      </c>
      <c r="D60" s="12">
        <v>0.287506103515625</v>
      </c>
      <c r="E60" s="12">
        <v>0.258773803710938</v>
      </c>
      <c r="F60" s="12">
        <v>0.32989501953125</v>
      </c>
    </row>
    <row r="61" spans="1:6" x14ac:dyDescent="0.25">
      <c r="A61">
        <f t="shared" si="0"/>
        <v>282</v>
      </c>
      <c r="B61" s="12">
        <v>0.287399291992188</v>
      </c>
      <c r="C61" s="12">
        <v>0.269454956054688</v>
      </c>
      <c r="D61" s="12">
        <v>0.289047241210938</v>
      </c>
      <c r="E61" s="12">
        <v>0.266128540039063</v>
      </c>
      <c r="F61" s="12">
        <v>0.321746826171875</v>
      </c>
    </row>
    <row r="62" spans="1:6" x14ac:dyDescent="0.25">
      <c r="A62">
        <f t="shared" si="0"/>
        <v>284</v>
      </c>
      <c r="B62" s="12">
        <v>0.253631591796875</v>
      </c>
      <c r="C62" s="12">
        <v>0.2294921875</v>
      </c>
      <c r="D62" s="12">
        <v>0.263320922851563</v>
      </c>
      <c r="E62" s="12">
        <v>0.244186401367188</v>
      </c>
      <c r="F62" s="12">
        <v>0.309646606445313</v>
      </c>
    </row>
    <row r="63" spans="1:6" x14ac:dyDescent="0.25">
      <c r="A63">
        <f t="shared" si="0"/>
        <v>286</v>
      </c>
      <c r="B63" s="12">
        <v>0.254745483398438</v>
      </c>
      <c r="C63" s="12">
        <v>0.222213745117188</v>
      </c>
      <c r="D63" s="12">
        <v>0.27032470703125</v>
      </c>
      <c r="E63" s="12">
        <v>0.256439208984375</v>
      </c>
      <c r="F63" s="12">
        <v>0.308914184570313</v>
      </c>
    </row>
    <row r="64" spans="1:6" x14ac:dyDescent="0.25">
      <c r="A64">
        <f t="shared" si="0"/>
        <v>288</v>
      </c>
      <c r="B64" s="12">
        <v>0.242263793945313</v>
      </c>
      <c r="C64" s="12">
        <v>0.204376220703125</v>
      </c>
      <c r="D64" s="12">
        <v>0.248275756835938</v>
      </c>
      <c r="E64" s="12">
        <v>0.233139038085938</v>
      </c>
      <c r="F64" s="12">
        <v>0.30169677734375</v>
      </c>
    </row>
    <row r="65" spans="1:6" x14ac:dyDescent="0.25">
      <c r="A65">
        <f t="shared" si="0"/>
        <v>290</v>
      </c>
      <c r="B65" s="12">
        <v>0.251846313476563</v>
      </c>
      <c r="C65" s="12">
        <v>0.206344604492188</v>
      </c>
      <c r="D65" s="12">
        <v>0.262527465820313</v>
      </c>
      <c r="E65" s="12">
        <v>0.241241455078125</v>
      </c>
      <c r="F65" s="12">
        <v>0.302963256835938</v>
      </c>
    </row>
    <row r="66" spans="1:6" x14ac:dyDescent="0.25">
      <c r="A66">
        <f t="shared" si="0"/>
        <v>292</v>
      </c>
      <c r="B66" s="12">
        <v>0.248687744140625</v>
      </c>
      <c r="C66" s="12">
        <v>0.200790405273438</v>
      </c>
      <c r="D66" s="12">
        <v>0.263259887695313</v>
      </c>
      <c r="E66" s="12">
        <v>0.2353515625</v>
      </c>
      <c r="F66" s="12">
        <v>0.305801391601563</v>
      </c>
    </row>
    <row r="67" spans="1:6" x14ac:dyDescent="0.25">
      <c r="A67">
        <f t="shared" si="0"/>
        <v>294</v>
      </c>
      <c r="B67" s="12">
        <v>0.2647705078125</v>
      </c>
      <c r="C67" s="12">
        <v>0.213058471679688</v>
      </c>
      <c r="D67" s="12">
        <v>0.28448486328125</v>
      </c>
      <c r="E67" s="12">
        <v>0.249893188476563</v>
      </c>
      <c r="F67" s="12">
        <v>0.317855834960938</v>
      </c>
    </row>
    <row r="68" spans="1:6" x14ac:dyDescent="0.25">
      <c r="A68">
        <f t="shared" si="0"/>
        <v>296</v>
      </c>
      <c r="B68" s="12">
        <v>0.270233154296875</v>
      </c>
      <c r="C68" s="12">
        <v>0.219757080078125</v>
      </c>
      <c r="D68" s="12">
        <v>0.295135498046875</v>
      </c>
      <c r="E68" s="12">
        <v>0.253448486328125</v>
      </c>
      <c r="F68" s="12">
        <v>0.329498291015625</v>
      </c>
    </row>
    <row r="69" spans="1:6" x14ac:dyDescent="0.25">
      <c r="A69">
        <f t="shared" si="0"/>
        <v>298</v>
      </c>
      <c r="B69" s="12">
        <v>0.292007446289063</v>
      </c>
      <c r="C69" s="12">
        <v>0.24334716796875</v>
      </c>
      <c r="D69" s="12">
        <v>0.326217651367188</v>
      </c>
      <c r="E69" s="12">
        <v>0.272003173828125</v>
      </c>
      <c r="F69" s="12">
        <v>0.3477783203125</v>
      </c>
    </row>
    <row r="70" spans="1:6" x14ac:dyDescent="0.25">
      <c r="A70">
        <f t="shared" si="0"/>
        <v>300</v>
      </c>
      <c r="B70" s="12">
        <v>0.3023681640625</v>
      </c>
      <c r="C70" s="12">
        <v>0.274993896484375</v>
      </c>
      <c r="D70" s="12">
        <v>0.344863891601563</v>
      </c>
      <c r="E70" s="12">
        <v>0.2781982421875</v>
      </c>
      <c r="F70" s="12">
        <v>0.365280151367188</v>
      </c>
    </row>
    <row r="71" spans="1:6" x14ac:dyDescent="0.25">
      <c r="A71">
        <f t="shared" si="0"/>
        <v>302</v>
      </c>
      <c r="B71" s="12">
        <v>0.32086181640625</v>
      </c>
      <c r="C71" s="12">
        <v>0.29815673828125</v>
      </c>
      <c r="D71" s="12">
        <v>0.379409790039063</v>
      </c>
      <c r="E71" s="12">
        <v>0.298171997070313</v>
      </c>
      <c r="F71" s="12">
        <v>0.392745971679688</v>
      </c>
    </row>
    <row r="72" spans="1:6" x14ac:dyDescent="0.25">
      <c r="A72">
        <f t="shared" si="0"/>
        <v>304</v>
      </c>
      <c r="B72" s="12">
        <v>0.333221435546875</v>
      </c>
      <c r="C72" s="12">
        <v>0.327789306640625</v>
      </c>
      <c r="D72" s="12">
        <v>0.396316528320313</v>
      </c>
      <c r="E72" s="12">
        <v>0.306427001953125</v>
      </c>
      <c r="F72" s="12">
        <v>0.417251586914063</v>
      </c>
    </row>
    <row r="73" spans="1:6" x14ac:dyDescent="0.25">
      <c r="A73">
        <f t="shared" si="0"/>
        <v>306</v>
      </c>
      <c r="B73" s="12">
        <v>0.361129760742188</v>
      </c>
      <c r="C73" s="12">
        <v>0.356094360351563</v>
      </c>
      <c r="D73" s="12">
        <v>0.441436767578125</v>
      </c>
      <c r="E73" s="12">
        <v>0.327377319335938</v>
      </c>
      <c r="F73" s="12">
        <v>0.453948974609375</v>
      </c>
    </row>
    <row r="74" spans="1:6" x14ac:dyDescent="0.25">
      <c r="A74">
        <f t="shared" si="0"/>
        <v>308</v>
      </c>
      <c r="B74" s="12">
        <v>0.375762939453125</v>
      </c>
      <c r="C74" s="12">
        <v>0.384658813476563</v>
      </c>
      <c r="D74" s="12">
        <v>0.471328735351563</v>
      </c>
      <c r="E74" s="12">
        <v>0.3424072265625</v>
      </c>
      <c r="F74" s="12">
        <v>0.48828125</v>
      </c>
    </row>
    <row r="75" spans="1:6" x14ac:dyDescent="0.25">
      <c r="A75">
        <f t="shared" si="0"/>
        <v>310</v>
      </c>
      <c r="B75" s="12">
        <v>0.408096313476563</v>
      </c>
      <c r="C75" s="12">
        <v>0.432205200195313</v>
      </c>
      <c r="D75" s="12">
        <v>0.531036376953125</v>
      </c>
      <c r="E75" s="12">
        <v>0.381317138671875</v>
      </c>
      <c r="F75" s="12">
        <v>0.53300476074218806</v>
      </c>
    </row>
    <row r="76" spans="1:6" x14ac:dyDescent="0.25">
      <c r="A76">
        <f t="shared" si="0"/>
        <v>312</v>
      </c>
      <c r="B76" s="12">
        <v>0.422119140625</v>
      </c>
      <c r="C76" s="12">
        <v>0.46124267578125</v>
      </c>
      <c r="D76" s="12">
        <v>0.5615234375</v>
      </c>
      <c r="E76" s="12">
        <v>0.394195556640625</v>
      </c>
      <c r="F76" s="12">
        <v>0.55464172363281306</v>
      </c>
    </row>
    <row r="77" spans="1:6" x14ac:dyDescent="0.25">
      <c r="A77">
        <f t="shared" si="0"/>
        <v>314</v>
      </c>
      <c r="B77" s="12">
        <v>0.463653564453125</v>
      </c>
      <c r="C77" s="12">
        <v>0.52256774902343806</v>
      </c>
      <c r="D77" s="12">
        <v>0.62554931640625</v>
      </c>
      <c r="E77" s="12">
        <v>0.4222412109375</v>
      </c>
      <c r="F77" s="12">
        <v>0.57377624511718806</v>
      </c>
    </row>
    <row r="78" spans="1:6" x14ac:dyDescent="0.25">
      <c r="A78">
        <f t="shared" si="0"/>
        <v>316</v>
      </c>
      <c r="B78" s="12">
        <v>0.4725341796875</v>
      </c>
      <c r="C78" s="12">
        <v>0.55006408691406306</v>
      </c>
      <c r="D78" s="12">
        <v>0.63041687011718806</v>
      </c>
      <c r="E78" s="12">
        <v>0.424148559570313</v>
      </c>
      <c r="F78" s="12">
        <v>0.57078552246093806</v>
      </c>
    </row>
    <row r="79" spans="1:6" x14ac:dyDescent="0.25">
      <c r="A79">
        <f t="shared" si="0"/>
        <v>318</v>
      </c>
      <c r="B79" s="12">
        <v>0.50396728515625</v>
      </c>
      <c r="C79" s="12">
        <v>0.61299133300781306</v>
      </c>
      <c r="D79" s="12">
        <v>0.66889953613281306</v>
      </c>
      <c r="E79" s="12">
        <v>0.447128295898438</v>
      </c>
      <c r="F79" s="12">
        <v>0.58415222167968806</v>
      </c>
    </row>
    <row r="80" spans="1:6" x14ac:dyDescent="0.25">
      <c r="A80">
        <f t="shared" si="0"/>
        <v>320</v>
      </c>
      <c r="B80" s="12">
        <v>0.499664306640625</v>
      </c>
      <c r="C80" s="12">
        <v>0.63328552246093806</v>
      </c>
      <c r="D80" s="12">
        <v>0.65364074707031306</v>
      </c>
      <c r="E80" s="12">
        <v>0.444915771484375</v>
      </c>
      <c r="F80" s="12">
        <v>0.5869140625</v>
      </c>
    </row>
    <row r="81" spans="1:6" x14ac:dyDescent="0.25">
      <c r="A81">
        <f t="shared" ref="A81:A144" si="1">A80+2</f>
        <v>322</v>
      </c>
      <c r="B81" s="12">
        <v>0.52549743652343806</v>
      </c>
      <c r="C81" s="12">
        <v>0.7027587890625</v>
      </c>
      <c r="D81" s="12">
        <v>0.69557189941406306</v>
      </c>
      <c r="E81" s="12">
        <v>0.473464965820313</v>
      </c>
      <c r="F81" s="12">
        <v>0.61383056640625</v>
      </c>
    </row>
    <row r="82" spans="1:6" x14ac:dyDescent="0.25">
      <c r="A82">
        <f t="shared" si="1"/>
        <v>324</v>
      </c>
      <c r="B82" s="12">
        <v>0.51161193847656306</v>
      </c>
      <c r="C82" s="12">
        <v>0.70411682128906306</v>
      </c>
      <c r="D82" s="12">
        <v>0.68165588378906306</v>
      </c>
      <c r="E82" s="12">
        <v>0.469482421875</v>
      </c>
      <c r="F82" s="12">
        <v>0.61192321777343806</v>
      </c>
    </row>
    <row r="83" spans="1:6" x14ac:dyDescent="0.25">
      <c r="A83">
        <f t="shared" si="1"/>
        <v>326</v>
      </c>
      <c r="B83" s="12">
        <v>0.53330993652343806</v>
      </c>
      <c r="C83" s="12">
        <v>0.770904541015625</v>
      </c>
      <c r="D83" s="12">
        <v>0.735015869140625</v>
      </c>
      <c r="E83" s="12">
        <v>0.4967041015625</v>
      </c>
      <c r="F83" s="12">
        <v>0.627410888671875</v>
      </c>
    </row>
    <row r="84" spans="1:6" x14ac:dyDescent="0.25">
      <c r="A84">
        <f t="shared" si="1"/>
        <v>328</v>
      </c>
      <c r="B84" s="12">
        <v>0.5096435546875</v>
      </c>
      <c r="C84" s="12">
        <v>0.748321533203125</v>
      </c>
      <c r="D84" s="12">
        <v>0.7059326171875</v>
      </c>
      <c r="E84" s="12">
        <v>0.475357055664063</v>
      </c>
      <c r="F84" s="12">
        <v>0.59974670410156306</v>
      </c>
    </row>
    <row r="85" spans="1:6" x14ac:dyDescent="0.25">
      <c r="A85">
        <f t="shared" si="1"/>
        <v>330</v>
      </c>
      <c r="B85" s="12">
        <v>0.5213623046875</v>
      </c>
      <c r="C85" s="12">
        <v>0.806243896484375</v>
      </c>
      <c r="D85" s="12">
        <v>0.73431396484375</v>
      </c>
      <c r="E85" s="12">
        <v>0.479644775390625</v>
      </c>
      <c r="F85" s="12">
        <v>0.56779479980468806</v>
      </c>
    </row>
    <row r="86" spans="1:6" x14ac:dyDescent="0.25">
      <c r="A86">
        <f t="shared" si="1"/>
        <v>332</v>
      </c>
      <c r="B86" s="12">
        <v>0.4814453125</v>
      </c>
      <c r="C86" s="12">
        <v>0.768890380859375</v>
      </c>
      <c r="D86" s="12">
        <v>0.66490173339843806</v>
      </c>
      <c r="E86" s="12">
        <v>0.432403564453125</v>
      </c>
      <c r="F86" s="12">
        <v>0.51194763183593806</v>
      </c>
    </row>
    <row r="87" spans="1:6" x14ac:dyDescent="0.25">
      <c r="A87">
        <f t="shared" si="1"/>
        <v>334</v>
      </c>
      <c r="B87" s="12">
        <v>0.467559814453125</v>
      </c>
      <c r="C87" s="12">
        <v>0.82331848144531306</v>
      </c>
      <c r="D87" s="12">
        <v>0.64952087402343806</v>
      </c>
      <c r="E87" s="12">
        <v>0.410186767578125</v>
      </c>
      <c r="F87" s="12">
        <v>0.453536987304688</v>
      </c>
    </row>
    <row r="88" spans="1:6" x14ac:dyDescent="0.25">
      <c r="A88">
        <f t="shared" si="1"/>
        <v>336</v>
      </c>
      <c r="B88" s="12">
        <v>0.406997680664063</v>
      </c>
      <c r="C88" s="12">
        <v>0.775299072265625</v>
      </c>
      <c r="D88" s="12">
        <v>0.56233215332031306</v>
      </c>
      <c r="E88" s="12">
        <v>0.3546142578125</v>
      </c>
      <c r="F88" s="12">
        <v>0.386505126953125</v>
      </c>
    </row>
    <row r="89" spans="1:6" x14ac:dyDescent="0.25">
      <c r="A89">
        <f t="shared" si="1"/>
        <v>338</v>
      </c>
      <c r="B89" s="12">
        <v>0.368698120117188</v>
      </c>
      <c r="C89" s="12">
        <v>0.81877136230468806</v>
      </c>
      <c r="D89" s="12">
        <v>0.5301513671875</v>
      </c>
      <c r="E89" s="12">
        <v>0.328323364257813</v>
      </c>
      <c r="F89" s="12">
        <v>0.34588623046875</v>
      </c>
    </row>
    <row r="90" spans="1:6" x14ac:dyDescent="0.25">
      <c r="A90">
        <f t="shared" si="1"/>
        <v>340</v>
      </c>
      <c r="B90" s="12">
        <v>0.304214477539063</v>
      </c>
      <c r="C90" s="12">
        <v>0.75065612792968806</v>
      </c>
      <c r="D90" s="12">
        <v>0.460906982421875</v>
      </c>
      <c r="E90" s="12">
        <v>0.287063598632813</v>
      </c>
      <c r="F90" s="12">
        <v>0.314315795898438</v>
      </c>
    </row>
    <row r="91" spans="1:6" x14ac:dyDescent="0.25">
      <c r="A91">
        <f t="shared" si="1"/>
        <v>342</v>
      </c>
      <c r="B91" s="12">
        <v>0.266326904296875</v>
      </c>
      <c r="C91" s="12">
        <v>0.75523376464843806</v>
      </c>
      <c r="D91" s="12">
        <v>0.44219970703125</v>
      </c>
      <c r="E91" s="12">
        <v>0.275222778320313</v>
      </c>
      <c r="F91" s="12">
        <v>0.306808471679688</v>
      </c>
    </row>
    <row r="92" spans="1:6" x14ac:dyDescent="0.25">
      <c r="A92">
        <f t="shared" si="1"/>
        <v>344</v>
      </c>
      <c r="B92" s="12">
        <v>0.223419189453125</v>
      </c>
      <c r="C92" s="12">
        <v>0.65989685058593806</v>
      </c>
      <c r="D92" s="12">
        <v>0.4027099609375</v>
      </c>
      <c r="E92" s="12">
        <v>0.255508422851563</v>
      </c>
      <c r="F92" s="12">
        <v>0.303665161132813</v>
      </c>
    </row>
    <row r="93" spans="1:6" x14ac:dyDescent="0.25">
      <c r="A93">
        <f t="shared" si="1"/>
        <v>346</v>
      </c>
      <c r="B93" s="12">
        <v>0.207839965820313</v>
      </c>
      <c r="C93" s="12">
        <v>0.6177978515625</v>
      </c>
      <c r="D93" s="12">
        <v>0.406082153320313</v>
      </c>
      <c r="E93" s="12">
        <v>0.260589599609375</v>
      </c>
      <c r="F93" s="12">
        <v>0.317581176757813</v>
      </c>
    </row>
    <row r="94" spans="1:6" x14ac:dyDescent="0.25">
      <c r="A94">
        <f t="shared" si="1"/>
        <v>348</v>
      </c>
      <c r="B94" s="12">
        <v>0.19268798828125</v>
      </c>
      <c r="C94" s="12">
        <v>0.513458251953125</v>
      </c>
      <c r="D94" s="12">
        <v>0.394256591796875</v>
      </c>
      <c r="E94" s="12">
        <v>0.256240844726563</v>
      </c>
      <c r="F94" s="12">
        <v>0.3314208984375</v>
      </c>
    </row>
    <row r="95" spans="1:6" x14ac:dyDescent="0.25">
      <c r="A95">
        <f t="shared" si="1"/>
        <v>350</v>
      </c>
      <c r="B95" s="12">
        <v>0.1981201171875</v>
      </c>
      <c r="C95" s="12">
        <v>0.454086303710938</v>
      </c>
      <c r="D95" s="12">
        <v>0.420150756835938</v>
      </c>
      <c r="E95" s="12">
        <v>0.275222778320313</v>
      </c>
      <c r="F95" s="12">
        <v>0.360885620117188</v>
      </c>
    </row>
    <row r="96" spans="1:6" x14ac:dyDescent="0.25">
      <c r="A96">
        <f t="shared" si="1"/>
        <v>352</v>
      </c>
      <c r="B96" s="12">
        <v>0.2017822265625</v>
      </c>
      <c r="C96" s="12">
        <v>0.3743896484375</v>
      </c>
      <c r="D96" s="12">
        <v>0.428619384765625</v>
      </c>
      <c r="E96" s="12">
        <v>0.2838134765625</v>
      </c>
      <c r="F96" s="12">
        <v>0.38677978515625</v>
      </c>
    </row>
    <row r="97" spans="1:6" x14ac:dyDescent="0.25">
      <c r="A97">
        <f t="shared" si="1"/>
        <v>354</v>
      </c>
      <c r="B97" s="12">
        <v>0.2218017578125</v>
      </c>
      <c r="C97" s="12">
        <v>0.334854125976563</v>
      </c>
      <c r="D97" s="12">
        <v>0.473648071289063</v>
      </c>
      <c r="E97" s="12">
        <v>0.314620971679688</v>
      </c>
      <c r="F97" s="12">
        <v>0.428466796875</v>
      </c>
    </row>
    <row r="98" spans="1:6" x14ac:dyDescent="0.25">
      <c r="A98">
        <f t="shared" si="1"/>
        <v>356</v>
      </c>
      <c r="B98" s="12">
        <v>0.23529052734375</v>
      </c>
      <c r="C98" s="12">
        <v>0.293121337890625</v>
      </c>
      <c r="D98" s="12">
        <v>0.492965698242188</v>
      </c>
      <c r="E98" s="12">
        <v>0.330978393554688</v>
      </c>
      <c r="F98" s="12">
        <v>0.463577270507813</v>
      </c>
    </row>
    <row r="99" spans="1:6" x14ac:dyDescent="0.25">
      <c r="A99">
        <f t="shared" si="1"/>
        <v>358</v>
      </c>
      <c r="B99" s="12">
        <v>0.263153076171875</v>
      </c>
      <c r="C99" s="12">
        <v>0.28216552734375</v>
      </c>
      <c r="D99" s="12">
        <v>0.548095703125</v>
      </c>
      <c r="E99" s="12">
        <v>0.371078491210938</v>
      </c>
      <c r="F99" s="12">
        <v>0.51432800292968806</v>
      </c>
    </row>
    <row r="100" spans="1:6" x14ac:dyDescent="0.25">
      <c r="A100">
        <f t="shared" si="1"/>
        <v>360</v>
      </c>
      <c r="B100" s="12">
        <v>0.280075073242188</v>
      </c>
      <c r="C100" s="12">
        <v>0.26947021484375</v>
      </c>
      <c r="D100" s="12">
        <v>0.562225341796875</v>
      </c>
      <c r="E100" s="12">
        <v>0.392333984375</v>
      </c>
      <c r="F100" s="12">
        <v>0.545684814453125</v>
      </c>
    </row>
    <row r="101" spans="1:6" x14ac:dyDescent="0.25">
      <c r="A101">
        <f t="shared" si="1"/>
        <v>362</v>
      </c>
      <c r="B101" s="12">
        <v>0.312484741210938</v>
      </c>
      <c r="C101" s="12">
        <v>0.279052734375</v>
      </c>
      <c r="D101" s="12">
        <v>0.61039733886718806</v>
      </c>
      <c r="E101" s="12">
        <v>0.435791015625</v>
      </c>
      <c r="F101" s="12">
        <v>0.58543395996093806</v>
      </c>
    </row>
    <row r="102" spans="1:6" x14ac:dyDescent="0.25">
      <c r="A102">
        <f t="shared" si="1"/>
        <v>364</v>
      </c>
      <c r="B102" s="12">
        <v>0.327468872070313</v>
      </c>
      <c r="C102" s="12">
        <v>0.280776977539063</v>
      </c>
      <c r="D102" s="12">
        <v>0.610260009765625</v>
      </c>
      <c r="E102" s="12">
        <v>0.447372436523438</v>
      </c>
      <c r="F102" s="12">
        <v>0.58642578125</v>
      </c>
    </row>
    <row r="103" spans="1:6" x14ac:dyDescent="0.25">
      <c r="A103">
        <f t="shared" si="1"/>
        <v>366</v>
      </c>
      <c r="B103" s="12">
        <v>0.361297607421875</v>
      </c>
      <c r="C103" s="12">
        <v>0.30120849609375</v>
      </c>
      <c r="D103" s="12">
        <v>0.66419982910156306</v>
      </c>
      <c r="E103" s="12">
        <v>0.48779296875</v>
      </c>
      <c r="F103" s="12">
        <v>0.62025451660156306</v>
      </c>
    </row>
    <row r="104" spans="1:6" x14ac:dyDescent="0.25">
      <c r="A104">
        <f t="shared" si="1"/>
        <v>368</v>
      </c>
      <c r="B104" s="12">
        <v>0.3734130859375</v>
      </c>
      <c r="C104" s="12">
        <v>0.310028076171875</v>
      </c>
      <c r="D104" s="12">
        <v>0.65748596191406306</v>
      </c>
      <c r="E104" s="12">
        <v>0.495223999023438</v>
      </c>
      <c r="F104" s="12">
        <v>0.63224792480468806</v>
      </c>
    </row>
    <row r="105" spans="1:6" x14ac:dyDescent="0.25">
      <c r="A105">
        <f t="shared" si="1"/>
        <v>370</v>
      </c>
      <c r="B105" s="12">
        <v>0.407562255859375</v>
      </c>
      <c r="C105" s="12">
        <v>0.336135864257813</v>
      </c>
      <c r="D105" s="12">
        <v>0.705413818359375</v>
      </c>
      <c r="E105" s="12">
        <v>0.537078857421875</v>
      </c>
      <c r="F105" s="12">
        <v>0.66267395019531306</v>
      </c>
    </row>
    <row r="106" spans="1:6" x14ac:dyDescent="0.25">
      <c r="A106">
        <f t="shared" si="1"/>
        <v>372</v>
      </c>
      <c r="B106" s="12">
        <v>0.420150756835938</v>
      </c>
      <c r="C106" s="12">
        <v>0.346633911132813</v>
      </c>
      <c r="D106" s="12">
        <v>0.689849853515625</v>
      </c>
      <c r="E106" s="12">
        <v>0.53520202636718806</v>
      </c>
      <c r="F106" s="12">
        <v>0.662322998046875</v>
      </c>
    </row>
    <row r="107" spans="1:6" x14ac:dyDescent="0.25">
      <c r="A107">
        <f t="shared" si="1"/>
        <v>374</v>
      </c>
      <c r="B107" s="12">
        <v>0.45684814453125</v>
      </c>
      <c r="C107" s="12">
        <v>0.376419067382813</v>
      </c>
      <c r="D107" s="12">
        <v>0.737457275390625</v>
      </c>
      <c r="E107" s="12">
        <v>0.56816101074218806</v>
      </c>
      <c r="F107" s="12">
        <v>0.69270324707031306</v>
      </c>
    </row>
    <row r="108" spans="1:6" x14ac:dyDescent="0.25">
      <c r="A108">
        <f t="shared" si="1"/>
        <v>376</v>
      </c>
      <c r="B108" s="12">
        <v>0.4635009765625</v>
      </c>
      <c r="C108" s="12">
        <v>0.38238525390625</v>
      </c>
      <c r="D108" s="12">
        <v>0.72129821777343806</v>
      </c>
      <c r="E108" s="12">
        <v>0.55876159667968806</v>
      </c>
      <c r="F108" s="12">
        <v>0.701385498046875</v>
      </c>
    </row>
    <row r="109" spans="1:6" x14ac:dyDescent="0.25">
      <c r="A109">
        <f t="shared" si="1"/>
        <v>378</v>
      </c>
      <c r="B109" s="12">
        <v>0.49468994140625</v>
      </c>
      <c r="C109" s="12">
        <v>0.406524658203125</v>
      </c>
      <c r="D109" s="17">
        <v>0.76289367675781306</v>
      </c>
      <c r="E109" s="12">
        <v>0.59425354003906306</v>
      </c>
      <c r="F109" s="12">
        <v>0.73793029785156306</v>
      </c>
    </row>
    <row r="110" spans="1:6" x14ac:dyDescent="0.25">
      <c r="A110">
        <f t="shared" si="1"/>
        <v>380</v>
      </c>
      <c r="B110" s="12">
        <v>0.495819091796875</v>
      </c>
      <c r="C110" s="12">
        <v>0.407791137695313</v>
      </c>
      <c r="D110" s="12">
        <v>0.73072814941406306</v>
      </c>
      <c r="E110" s="12">
        <v>0.59022521972656306</v>
      </c>
      <c r="F110" s="12">
        <v>0.73191833496093806</v>
      </c>
    </row>
    <row r="111" spans="1:6" x14ac:dyDescent="0.25">
      <c r="A111">
        <f t="shared" si="1"/>
        <v>382</v>
      </c>
      <c r="B111" s="12">
        <v>0.52569580078125</v>
      </c>
      <c r="C111" s="12">
        <v>0.431289672851563</v>
      </c>
      <c r="D111" s="12">
        <v>0.747039794921875</v>
      </c>
      <c r="E111" s="12">
        <v>0.62193298339843806</v>
      </c>
      <c r="F111" s="12">
        <v>0.74200439453125</v>
      </c>
    </row>
    <row r="112" spans="1:6" x14ac:dyDescent="0.25">
      <c r="A112">
        <f t="shared" si="1"/>
        <v>384</v>
      </c>
      <c r="B112" s="12">
        <v>0.52403259277343806</v>
      </c>
      <c r="C112" s="12">
        <v>0.434173583984375</v>
      </c>
      <c r="D112" s="12">
        <v>0.700531005859375</v>
      </c>
      <c r="E112" s="12">
        <v>0.6033935546875</v>
      </c>
      <c r="F112" s="12">
        <v>0.71598815917968806</v>
      </c>
    </row>
    <row r="113" spans="1:6" x14ac:dyDescent="0.25">
      <c r="A113">
        <f t="shared" si="1"/>
        <v>386</v>
      </c>
      <c r="B113" s="12">
        <v>0.550506591796875</v>
      </c>
      <c r="C113" s="12">
        <v>0.461517333984375</v>
      </c>
      <c r="D113" s="12">
        <v>0.70567321777343806</v>
      </c>
      <c r="E113" s="17">
        <v>0.62413024902343806</v>
      </c>
      <c r="F113" s="12">
        <v>0.71624755859375</v>
      </c>
    </row>
    <row r="114" spans="1:6" x14ac:dyDescent="0.25">
      <c r="A114">
        <f t="shared" si="1"/>
        <v>388</v>
      </c>
      <c r="B114" s="12">
        <v>0.5333251953125</v>
      </c>
      <c r="C114" s="12">
        <v>0.45745849609375</v>
      </c>
      <c r="D114" s="12">
        <v>0.64219665527343806</v>
      </c>
      <c r="E114" s="12">
        <v>0.60462951660156306</v>
      </c>
      <c r="F114" s="12">
        <v>0.67625427246093806</v>
      </c>
    </row>
    <row r="115" spans="1:6" x14ac:dyDescent="0.25">
      <c r="A115">
        <f t="shared" si="1"/>
        <v>390</v>
      </c>
      <c r="B115" s="17">
        <v>0.55720520019531306</v>
      </c>
      <c r="C115" s="12">
        <v>0.4893798828125</v>
      </c>
      <c r="D115" s="12">
        <v>0.61537170410156306</v>
      </c>
      <c r="E115" s="12">
        <v>0.61671447753906306</v>
      </c>
      <c r="F115" s="12">
        <v>0.628509521484375</v>
      </c>
    </row>
    <row r="116" spans="1:6" x14ac:dyDescent="0.25">
      <c r="A116">
        <f t="shared" si="1"/>
        <v>392</v>
      </c>
      <c r="B116" s="12">
        <v>0.53636169433593806</v>
      </c>
      <c r="C116" s="12">
        <v>0.481353759765625</v>
      </c>
      <c r="D116" s="12">
        <v>0.51518249511718806</v>
      </c>
      <c r="E116" s="12">
        <v>0.56590270996093806</v>
      </c>
      <c r="F116" s="12">
        <v>0.53944396972656306</v>
      </c>
    </row>
    <row r="117" spans="1:6" x14ac:dyDescent="0.25">
      <c r="A117">
        <f t="shared" si="1"/>
        <v>394</v>
      </c>
      <c r="B117" s="12">
        <v>0.54522705078125</v>
      </c>
      <c r="C117" s="17">
        <v>0.5008544921875</v>
      </c>
      <c r="D117" s="12">
        <v>0.448806762695313</v>
      </c>
      <c r="E117" s="12">
        <v>0.517486572265625</v>
      </c>
      <c r="F117" s="12">
        <v>0.444732666015625</v>
      </c>
    </row>
    <row r="118" spans="1:6" x14ac:dyDescent="0.25">
      <c r="A118">
        <f t="shared" si="1"/>
        <v>396</v>
      </c>
      <c r="B118" s="12">
        <v>0.51002502441406306</v>
      </c>
      <c r="C118" s="12">
        <v>0.481369018554688</v>
      </c>
      <c r="D118" s="12">
        <v>0.363418579101563</v>
      </c>
      <c r="E118" s="12">
        <v>0.435348510742188</v>
      </c>
      <c r="F118" s="12">
        <v>0.34686279296875</v>
      </c>
    </row>
    <row r="119" spans="1:6" x14ac:dyDescent="0.25">
      <c r="A119">
        <f t="shared" si="1"/>
        <v>398</v>
      </c>
      <c r="B119" s="12">
        <v>0.487594604492188</v>
      </c>
      <c r="C119" s="12">
        <v>0.476974487304688</v>
      </c>
      <c r="D119" s="12">
        <v>0.320556640625</v>
      </c>
      <c r="E119" s="12">
        <v>0.365142822265625</v>
      </c>
      <c r="F119" s="12">
        <v>0.2801513671875</v>
      </c>
    </row>
    <row r="120" spans="1:6" x14ac:dyDescent="0.25">
      <c r="A120">
        <f t="shared" si="1"/>
        <v>400</v>
      </c>
      <c r="B120" s="12">
        <v>0.437652587890625</v>
      </c>
      <c r="C120" s="12">
        <v>0.443222045898438</v>
      </c>
      <c r="D120" s="12">
        <v>0.266677856445313</v>
      </c>
      <c r="E120" s="12">
        <v>0.314804077148438</v>
      </c>
      <c r="F120" s="12">
        <v>0.221328735351563</v>
      </c>
    </row>
    <row r="121" spans="1:6" x14ac:dyDescent="0.25">
      <c r="A121">
        <f t="shared" si="1"/>
        <v>402</v>
      </c>
      <c r="B121" s="12">
        <v>0.408538818359375</v>
      </c>
      <c r="C121" s="12">
        <v>0.432907104492188</v>
      </c>
      <c r="D121" s="12">
        <v>0.225738525390625</v>
      </c>
      <c r="E121" s="12">
        <v>0.277313232421875</v>
      </c>
      <c r="F121" s="12">
        <v>0.1759033203125</v>
      </c>
    </row>
    <row r="122" spans="1:6" x14ac:dyDescent="0.25">
      <c r="A122">
        <f t="shared" si="1"/>
        <v>404</v>
      </c>
      <c r="B122" s="12">
        <v>0.366653442382813</v>
      </c>
      <c r="C122" s="12">
        <v>0.400741577148438</v>
      </c>
      <c r="D122" s="12">
        <v>0.181854248046875</v>
      </c>
      <c r="E122" s="12">
        <v>0.219711303710938</v>
      </c>
      <c r="F122" s="12">
        <v>0.128372192382813</v>
      </c>
    </row>
    <row r="123" spans="1:6" x14ac:dyDescent="0.25">
      <c r="A123">
        <f t="shared" si="1"/>
        <v>406</v>
      </c>
      <c r="B123" s="12">
        <v>0.349853515625</v>
      </c>
      <c r="C123" s="12">
        <v>0.395950317382813</v>
      </c>
      <c r="D123" s="12">
        <v>0.149826049804688</v>
      </c>
      <c r="E123" s="12">
        <v>0.180709838867188</v>
      </c>
      <c r="F123" s="15">
        <v>9.51080322265625E-2</v>
      </c>
    </row>
    <row r="124" spans="1:6" x14ac:dyDescent="0.25">
      <c r="A124">
        <f t="shared" si="1"/>
        <v>408</v>
      </c>
      <c r="B124" s="12">
        <v>0.317581176757813</v>
      </c>
      <c r="C124" s="12">
        <v>0.371475219726563</v>
      </c>
      <c r="D124" s="12">
        <v>0.116363525390625</v>
      </c>
      <c r="E124" s="12">
        <v>0.144912719726563</v>
      </c>
      <c r="F124" s="12">
        <v>6.4483642578125E-2</v>
      </c>
    </row>
    <row r="125" spans="1:6" x14ac:dyDescent="0.25">
      <c r="A125">
        <f t="shared" si="1"/>
        <v>410</v>
      </c>
      <c r="B125" s="12">
        <v>0.303115844726563</v>
      </c>
      <c r="C125" s="12">
        <v>0.362655639648438</v>
      </c>
      <c r="D125" s="12">
        <v>9.307861328125E-2</v>
      </c>
      <c r="E125" s="12">
        <v>0.114837646484375</v>
      </c>
      <c r="F125" s="12">
        <v>4.3853759765625E-2</v>
      </c>
    </row>
    <row r="126" spans="1:6" x14ac:dyDescent="0.25">
      <c r="A126">
        <f t="shared" si="1"/>
        <v>412</v>
      </c>
      <c r="B126" s="12">
        <v>0.2811279296875</v>
      </c>
      <c r="C126" s="12">
        <v>0.332916259765625</v>
      </c>
      <c r="D126" s="12">
        <v>7.1136474609375E-2</v>
      </c>
      <c r="E126" s="12">
        <v>8.0352783203125E-2</v>
      </c>
      <c r="F126" s="12">
        <v>2.91748046875E-2</v>
      </c>
    </row>
    <row r="127" spans="1:6" x14ac:dyDescent="0.25">
      <c r="A127">
        <f t="shared" si="1"/>
        <v>414</v>
      </c>
      <c r="B127" s="12">
        <v>0.256988525390625</v>
      </c>
      <c r="C127" s="12">
        <v>0.32666015625</v>
      </c>
      <c r="D127" s="15">
        <v>5.68695068359375E-2</v>
      </c>
      <c r="E127" s="12">
        <v>6.2744140625E-2</v>
      </c>
      <c r="F127" s="15">
        <v>2.02178955078125E-2</v>
      </c>
    </row>
    <row r="128" spans="1:6" x14ac:dyDescent="0.25">
      <c r="A128">
        <f t="shared" si="1"/>
        <v>416</v>
      </c>
      <c r="B128" s="12">
        <v>0.22015380859375</v>
      </c>
      <c r="C128" s="12">
        <v>0.288726806640625</v>
      </c>
      <c r="D128" s="15">
        <v>4.38690185546875E-2</v>
      </c>
      <c r="E128" s="15">
        <v>4.70733642578125E-2</v>
      </c>
      <c r="F128" s="12">
        <v>1.3824462890625E-2</v>
      </c>
    </row>
    <row r="129" spans="1:6" x14ac:dyDescent="0.25">
      <c r="A129">
        <f t="shared" si="1"/>
        <v>418</v>
      </c>
      <c r="B129" s="12">
        <v>0.191696166992188</v>
      </c>
      <c r="C129" s="12">
        <v>0.260238647460938</v>
      </c>
      <c r="D129" s="15">
        <v>3.51104736328125E-2</v>
      </c>
      <c r="E129" s="15">
        <v>3.71246337890625E-2</v>
      </c>
      <c r="F129" s="12">
        <v>9.94873046875E-3</v>
      </c>
    </row>
    <row r="130" spans="1:6" x14ac:dyDescent="0.25">
      <c r="A130">
        <f t="shared" si="1"/>
        <v>420</v>
      </c>
      <c r="B130" s="12">
        <v>0.159042358398438</v>
      </c>
      <c r="C130" s="12">
        <v>0.2227783203125</v>
      </c>
      <c r="D130" s="12">
        <v>3.448486328125E-2</v>
      </c>
      <c r="E130" s="15">
        <v>3.55377197265625E-2</v>
      </c>
      <c r="F130" s="12">
        <v>7.26318359375E-3</v>
      </c>
    </row>
    <row r="131" spans="1:6" x14ac:dyDescent="0.25">
      <c r="A131">
        <f t="shared" si="1"/>
        <v>422</v>
      </c>
      <c r="B131" s="12">
        <v>0.143325805664063</v>
      </c>
      <c r="C131" s="12">
        <v>0.197830200195313</v>
      </c>
      <c r="D131" s="12">
        <v>2.9541015625E-2</v>
      </c>
      <c r="E131" s="15">
        <v>3.05328369140625E-2</v>
      </c>
      <c r="F131" s="15">
        <v>5.0201416015625E-3</v>
      </c>
    </row>
    <row r="132" spans="1:6" x14ac:dyDescent="0.25">
      <c r="A132">
        <f t="shared" si="1"/>
        <v>424</v>
      </c>
      <c r="B132" s="12">
        <v>0.121414184570313</v>
      </c>
      <c r="C132" s="12">
        <v>0.17059326171875</v>
      </c>
      <c r="D132" s="15">
        <v>2.46429443359375E-2</v>
      </c>
      <c r="E132" s="15">
        <v>2.55889892578125E-2</v>
      </c>
      <c r="F132" s="15">
        <v>3.7994384765625E-3</v>
      </c>
    </row>
    <row r="133" spans="1:6" x14ac:dyDescent="0.25">
      <c r="A133">
        <f t="shared" si="1"/>
        <v>426</v>
      </c>
      <c r="B133" s="12">
        <v>9.8114013671875E-2</v>
      </c>
      <c r="C133" s="12">
        <v>0.14959716796875</v>
      </c>
      <c r="D133" s="15">
        <v>2.14996337890625E-2</v>
      </c>
      <c r="E133" s="12">
        <v>2.2369384765625E-2</v>
      </c>
      <c r="F133" s="12">
        <v>3.204345703125E-3</v>
      </c>
    </row>
    <row r="134" spans="1:6" x14ac:dyDescent="0.25">
      <c r="A134">
        <f t="shared" si="1"/>
        <v>428</v>
      </c>
      <c r="B134" s="15">
        <v>8.78753662109375E-2</v>
      </c>
      <c r="C134" s="12">
        <v>0.126937866210938</v>
      </c>
      <c r="D134" s="15">
        <v>1.82647705078125E-2</v>
      </c>
      <c r="E134" s="12">
        <v>1.8890380859375E-2</v>
      </c>
      <c r="F134" s="12">
        <v>2.01416015625E-3</v>
      </c>
    </row>
    <row r="135" spans="1:6" x14ac:dyDescent="0.25">
      <c r="A135">
        <f t="shared" si="1"/>
        <v>430</v>
      </c>
      <c r="B135" s="12">
        <v>7.12890625E-2</v>
      </c>
      <c r="C135" s="12">
        <v>0.110366821289063</v>
      </c>
      <c r="D135" s="12">
        <v>1.1871337890625E-2</v>
      </c>
      <c r="E135" s="12">
        <v>1.62353515625E-2</v>
      </c>
      <c r="F135" s="15">
        <v>1.3885498046875E-3</v>
      </c>
    </row>
    <row r="136" spans="1:6" x14ac:dyDescent="0.25">
      <c r="A136">
        <f t="shared" si="1"/>
        <v>432</v>
      </c>
      <c r="B136" s="15">
        <v>6.45599365234375E-2</v>
      </c>
      <c r="C136" s="12">
        <v>9.7442626953125E-2</v>
      </c>
      <c r="D136" s="15">
        <v>1.30767822265625E-2</v>
      </c>
      <c r="E136" s="15">
        <v>1.41143798828125E-2</v>
      </c>
      <c r="F136" s="15">
        <v>7.781982421875E-4</v>
      </c>
    </row>
    <row r="137" spans="1:6" x14ac:dyDescent="0.25">
      <c r="A137">
        <f t="shared" si="1"/>
        <v>434</v>
      </c>
      <c r="B137" s="15">
        <v>5.53741455078125E-2</v>
      </c>
      <c r="C137" s="15">
        <v>8.23516845703125E-2</v>
      </c>
      <c r="D137" s="12">
        <v>1.1566162109375E-2</v>
      </c>
      <c r="E137" s="15">
        <v>1.22222900390625E-2</v>
      </c>
      <c r="F137" s="15">
        <v>6.866455078125E-4</v>
      </c>
    </row>
    <row r="138" spans="1:6" x14ac:dyDescent="0.25">
      <c r="A138">
        <f t="shared" si="1"/>
        <v>436</v>
      </c>
      <c r="B138" s="15">
        <v>4.61578369140625E-2</v>
      </c>
      <c r="C138" s="12">
        <v>6.7291259765625E-2</v>
      </c>
      <c r="D138" s="12">
        <v>9.796142578125E-3</v>
      </c>
      <c r="E138" s="12">
        <v>1.031494140625E-2</v>
      </c>
      <c r="F138" s="12">
        <v>2.13623046875E-4</v>
      </c>
    </row>
    <row r="139" spans="1:6" x14ac:dyDescent="0.25">
      <c r="A139">
        <f t="shared" si="1"/>
        <v>438</v>
      </c>
      <c r="B139" s="12">
        <v>3.9154052734375E-2</v>
      </c>
      <c r="C139" s="15">
        <v>5.57403564453125E-2</v>
      </c>
      <c r="D139" s="12">
        <v>8.331298828125E-3</v>
      </c>
      <c r="E139" s="15">
        <v>9.1705322265625E-3</v>
      </c>
      <c r="F139" s="12">
        <v>-1.52587890625E-4</v>
      </c>
    </row>
    <row r="140" spans="1:6" x14ac:dyDescent="0.25">
      <c r="A140">
        <f t="shared" si="1"/>
        <v>440</v>
      </c>
      <c r="B140" s="12">
        <v>2.7740478515625E-2</v>
      </c>
      <c r="C140" s="12">
        <v>4.0802001953125E-2</v>
      </c>
      <c r="D140" s="15">
        <v>4.0740966796875E-3</v>
      </c>
      <c r="E140" s="15">
        <v>7.9803466796875E-3</v>
      </c>
      <c r="F140" s="15">
        <v>-1.678466796875E-4</v>
      </c>
    </row>
    <row r="141" spans="1:6" x14ac:dyDescent="0.25">
      <c r="A141">
        <f t="shared" si="1"/>
        <v>442</v>
      </c>
      <c r="B141" s="15">
        <v>2.68402099609375E-2</v>
      </c>
      <c r="C141" s="15">
        <v>3.66058349609375E-2</v>
      </c>
      <c r="D141" s="12">
        <v>6.011962890625E-3</v>
      </c>
      <c r="E141" s="15">
        <v>6.8817138671875E-3</v>
      </c>
      <c r="F141" s="12">
        <v>-7.32421875E-4</v>
      </c>
    </row>
    <row r="142" spans="1:6" x14ac:dyDescent="0.25">
      <c r="A142">
        <f t="shared" si="1"/>
        <v>444</v>
      </c>
      <c r="B142" s="12">
        <v>2.1881103515625E-2</v>
      </c>
      <c r="C142" s="15">
        <v>2.93731689453125E-2</v>
      </c>
      <c r="D142" s="12">
        <v>4.8828125E-3</v>
      </c>
      <c r="E142" s="15">
        <v>5.9967041015625E-3</v>
      </c>
      <c r="F142" s="15">
        <v>-7.476806640625E-4</v>
      </c>
    </row>
    <row r="143" spans="1:6" x14ac:dyDescent="0.25">
      <c r="A143">
        <f t="shared" si="1"/>
        <v>446</v>
      </c>
      <c r="B143" s="12">
        <v>1.776123046875E-2</v>
      </c>
      <c r="C143" s="15">
        <v>2.35137939453125E-2</v>
      </c>
      <c r="D143" s="12">
        <v>4.241943359375E-3</v>
      </c>
      <c r="E143" s="15">
        <v>5.2947998046875E-3</v>
      </c>
      <c r="F143" s="15">
        <v>-9.918212890625E-4</v>
      </c>
    </row>
    <row r="144" spans="1:6" x14ac:dyDescent="0.25">
      <c r="A144">
        <f t="shared" si="1"/>
        <v>448</v>
      </c>
      <c r="B144" s="15">
        <v>1.42669677734375E-2</v>
      </c>
      <c r="C144" s="15">
        <v>1.85394287109375E-2</v>
      </c>
      <c r="D144" s="15">
        <v>3.5858154296875E-3</v>
      </c>
      <c r="E144" s="15">
        <v>4.8980712890625E-3</v>
      </c>
      <c r="F144" s="12">
        <v>-1.129150390625E-3</v>
      </c>
    </row>
    <row r="145" spans="1:6" x14ac:dyDescent="0.25">
      <c r="A145">
        <f t="shared" ref="A145:A208" si="2">A144+2</f>
        <v>450</v>
      </c>
      <c r="B145" s="12">
        <v>1.1383056640625E-2</v>
      </c>
      <c r="C145" s="15">
        <v>1.48773193359375E-2</v>
      </c>
      <c r="D145" s="15">
        <v>3.0975341796875E-3</v>
      </c>
      <c r="E145" s="12">
        <v>4.33349609375E-3</v>
      </c>
      <c r="F145" s="12">
        <v>-1.251220703125E-3</v>
      </c>
    </row>
    <row r="146" spans="1:6" x14ac:dyDescent="0.25">
      <c r="A146">
        <f t="shared" si="2"/>
        <v>452</v>
      </c>
      <c r="B146" s="12">
        <v>8.7890625E-3</v>
      </c>
      <c r="C146" s="15">
        <v>1.15203857421875E-2</v>
      </c>
      <c r="D146" s="15">
        <v>2.8839111328125E-3</v>
      </c>
      <c r="E146" s="12">
        <v>4.0283203125E-3</v>
      </c>
      <c r="F146" s="15">
        <v>-1.3580322265625E-3</v>
      </c>
    </row>
    <row r="147" spans="1:6" x14ac:dyDescent="0.25">
      <c r="A147">
        <f t="shared" si="2"/>
        <v>454</v>
      </c>
      <c r="B147" s="12">
        <v>6.988525390625E-3</v>
      </c>
      <c r="C147" s="12">
        <v>9.27734375E-3</v>
      </c>
      <c r="D147" s="12">
        <v>2.685546875E-3</v>
      </c>
      <c r="E147" s="15">
        <v>3.6773681640625E-3</v>
      </c>
      <c r="F147" s="12">
        <v>-1.220703125E-3</v>
      </c>
    </row>
    <row r="148" spans="1:6" x14ac:dyDescent="0.25">
      <c r="A148">
        <f t="shared" si="2"/>
        <v>456</v>
      </c>
      <c r="B148" s="15">
        <v>5.4168701171875E-3</v>
      </c>
      <c r="C148" s="15">
        <v>7.2784423828125E-3</v>
      </c>
      <c r="D148" s="12">
        <v>2.288818359375E-3</v>
      </c>
      <c r="E148" s="15">
        <v>3.4637451171875E-3</v>
      </c>
      <c r="F148" s="15">
        <v>-1.5411376953125E-3</v>
      </c>
    </row>
    <row r="149" spans="1:6" x14ac:dyDescent="0.25">
      <c r="A149">
        <f t="shared" si="2"/>
        <v>458</v>
      </c>
      <c r="B149" s="12">
        <v>4.302978515625E-3</v>
      </c>
      <c r="C149" s="12">
        <v>5.706787109375E-3</v>
      </c>
      <c r="D149" s="15">
        <v>2.1820068359375E-3</v>
      </c>
      <c r="E149" s="12">
        <v>3.173828125E-3</v>
      </c>
      <c r="F149" s="15">
        <v>-1.6021728515625E-3</v>
      </c>
    </row>
    <row r="150" spans="1:6" x14ac:dyDescent="0.25">
      <c r="A150">
        <f t="shared" si="2"/>
        <v>460</v>
      </c>
      <c r="B150" s="15">
        <v>3.2501220703125E-3</v>
      </c>
      <c r="C150" s="15">
        <v>4.6844482421875E-3</v>
      </c>
      <c r="D150" s="15">
        <v>1.8768310546875E-3</v>
      </c>
      <c r="E150" s="15">
        <v>3.0364990234375E-3</v>
      </c>
      <c r="F150" s="15">
        <v>-1.7852783203125E-3</v>
      </c>
    </row>
    <row r="151" spans="1:6" x14ac:dyDescent="0.25">
      <c r="A151">
        <f t="shared" si="2"/>
        <v>462</v>
      </c>
      <c r="B151" s="15">
        <v>2.6702880859375E-3</v>
      </c>
      <c r="C151" s="15">
        <v>3.5858154296875E-3</v>
      </c>
      <c r="D151" s="15">
        <v>1.4495849609375E-3</v>
      </c>
      <c r="E151" s="15">
        <v>2.8228759765625E-3</v>
      </c>
      <c r="F151" s="12">
        <v>-1.8310546875E-3</v>
      </c>
    </row>
    <row r="152" spans="1:6" x14ac:dyDescent="0.25">
      <c r="A152">
        <f t="shared" si="2"/>
        <v>464</v>
      </c>
      <c r="B152" s="12">
        <v>2.01416015625E-3</v>
      </c>
      <c r="C152" s="12">
        <v>3.23486328125E-3</v>
      </c>
      <c r="D152" s="12">
        <v>1.708984375E-3</v>
      </c>
      <c r="E152" s="12">
        <v>2.716064453125E-3</v>
      </c>
      <c r="F152" s="15">
        <v>-1.9378662109375E-3</v>
      </c>
    </row>
    <row r="153" spans="1:6" x14ac:dyDescent="0.25">
      <c r="A153">
        <f t="shared" si="2"/>
        <v>466</v>
      </c>
      <c r="B153" s="15">
        <v>1.6937255859375E-3</v>
      </c>
      <c r="C153" s="12">
        <v>2.50244140625E-3</v>
      </c>
      <c r="D153" s="12">
        <v>1.251220703125E-3</v>
      </c>
      <c r="E153" s="12">
        <v>2.44140625E-4</v>
      </c>
      <c r="F153" s="12">
        <v>-2.471923828125E-3</v>
      </c>
    </row>
    <row r="154" spans="1:6" x14ac:dyDescent="0.25">
      <c r="A154">
        <f t="shared" si="2"/>
        <v>468</v>
      </c>
      <c r="B154" s="12">
        <v>1.3427734375E-3</v>
      </c>
      <c r="C154" s="15">
        <v>2.0904541015625E-3</v>
      </c>
      <c r="D154" s="12">
        <v>1.15966796875E-3</v>
      </c>
      <c r="E154" s="15">
        <v>2.4261474609375E-3</v>
      </c>
      <c r="F154" s="12">
        <v>-2.197265625E-3</v>
      </c>
    </row>
    <row r="155" spans="1:6" x14ac:dyDescent="0.25">
      <c r="A155">
        <f t="shared" si="2"/>
        <v>470</v>
      </c>
      <c r="B155" s="15">
        <v>1.2054443359375E-3</v>
      </c>
      <c r="C155" s="15">
        <v>1.8768310546875E-3</v>
      </c>
      <c r="D155" s="15">
        <v>9.307861328125E-4</v>
      </c>
      <c r="E155" s="15">
        <v>2.6092529296875E-3</v>
      </c>
      <c r="F155" s="12">
        <v>-2.197265625E-3</v>
      </c>
    </row>
    <row r="156" spans="1:6" x14ac:dyDescent="0.25">
      <c r="A156">
        <f t="shared" si="2"/>
        <v>472</v>
      </c>
      <c r="B156" s="12">
        <v>9.46044921875E-4</v>
      </c>
      <c r="C156" s="15">
        <v>1.5716552734375E-3</v>
      </c>
      <c r="D156" s="12">
        <v>1.312255859375E-3</v>
      </c>
      <c r="E156" s="15">
        <v>2.5482177734375E-3</v>
      </c>
      <c r="F156" s="12">
        <v>-2.0751953125E-3</v>
      </c>
    </row>
    <row r="157" spans="1:6" x14ac:dyDescent="0.25">
      <c r="A157">
        <f t="shared" si="2"/>
        <v>474</v>
      </c>
      <c r="B157" s="15">
        <v>7.781982421875E-4</v>
      </c>
      <c r="C157" s="12">
        <v>1.46484375E-3</v>
      </c>
      <c r="D157" s="15">
        <v>1.1749267578125E-3</v>
      </c>
      <c r="E157" s="12">
        <v>2.288818359375E-3</v>
      </c>
      <c r="F157" s="12">
        <v>-2.349853515625E-3</v>
      </c>
    </row>
    <row r="158" spans="1:6" x14ac:dyDescent="0.25">
      <c r="A158">
        <f t="shared" si="2"/>
        <v>476</v>
      </c>
      <c r="B158" s="12">
        <v>6.7138671875E-4</v>
      </c>
      <c r="C158" s="12">
        <v>1.28173828125E-3</v>
      </c>
      <c r="D158" s="15">
        <v>1.0528564453125E-3</v>
      </c>
      <c r="E158" s="12">
        <v>2.3193359375E-3</v>
      </c>
      <c r="F158" s="12">
        <v>-2.685546875E-3</v>
      </c>
    </row>
    <row r="159" spans="1:6" x14ac:dyDescent="0.25">
      <c r="A159">
        <f t="shared" si="2"/>
        <v>478</v>
      </c>
      <c r="B159" s="12">
        <v>6.7138671875E-4</v>
      </c>
      <c r="C159" s="12">
        <v>1.312255859375E-3</v>
      </c>
      <c r="D159" s="15">
        <v>1.2054443359375E-3</v>
      </c>
      <c r="E159" s="15">
        <v>2.2735595703125E-3</v>
      </c>
      <c r="F159" s="12">
        <v>-2.74658203125E-3</v>
      </c>
    </row>
    <row r="160" spans="1:6" x14ac:dyDescent="0.25">
      <c r="A160">
        <f t="shared" si="2"/>
        <v>480</v>
      </c>
      <c r="B160" s="15">
        <v>5.645751953125E-4</v>
      </c>
      <c r="C160" s="15">
        <v>1.1138916015625E-3</v>
      </c>
      <c r="D160" s="15">
        <v>1.1138916015625E-3</v>
      </c>
      <c r="E160" s="15">
        <v>2.1514892578125E-3</v>
      </c>
      <c r="F160" s="12">
        <v>-7.9345703125E-4</v>
      </c>
    </row>
    <row r="161" spans="1:6" x14ac:dyDescent="0.25">
      <c r="A161">
        <f t="shared" si="2"/>
        <v>482</v>
      </c>
      <c r="B161" s="15">
        <v>6.256103515625E-4</v>
      </c>
      <c r="C161" s="15">
        <v>1.2359619140625E-3</v>
      </c>
      <c r="D161" s="15">
        <v>9.002685546875E-4</v>
      </c>
      <c r="E161" s="15">
        <v>2.1209716796875E-3</v>
      </c>
      <c r="F161" s="15">
        <v>-3.3721923828125E-3</v>
      </c>
    </row>
    <row r="162" spans="1:6" x14ac:dyDescent="0.25">
      <c r="A162">
        <f t="shared" si="2"/>
        <v>484</v>
      </c>
      <c r="B162" s="15">
        <v>3.509521484375E-4</v>
      </c>
      <c r="C162" s="15">
        <v>9.307861328125E-4</v>
      </c>
      <c r="D162" s="15">
        <v>1.4190673828125E-3</v>
      </c>
      <c r="E162" s="15">
        <v>1.8768310546875E-3</v>
      </c>
      <c r="F162" s="12">
        <v>-3.5400390625E-3</v>
      </c>
    </row>
    <row r="163" spans="1:6" x14ac:dyDescent="0.25">
      <c r="A163">
        <f t="shared" si="2"/>
        <v>486</v>
      </c>
      <c r="B163" s="12">
        <v>3.0517578125E-5</v>
      </c>
      <c r="C163" s="15">
        <v>7.62939453125E-5</v>
      </c>
      <c r="D163" s="15">
        <v>3.1280517578125E-3</v>
      </c>
      <c r="E163" s="12">
        <v>1.64794921875E-3</v>
      </c>
      <c r="F163" s="12">
        <v>-5.92041015625E-3</v>
      </c>
    </row>
    <row r="164" spans="1:6" x14ac:dyDescent="0.25">
      <c r="A164">
        <f t="shared" si="2"/>
        <v>488</v>
      </c>
      <c r="B164" s="12">
        <v>3.96728515625E-4</v>
      </c>
      <c r="C164" s="12">
        <v>7.62939453125E-4</v>
      </c>
      <c r="D164" s="12">
        <v>9.765625E-4</v>
      </c>
      <c r="E164" s="12">
        <v>2.105712890625E-3</v>
      </c>
      <c r="F164" s="12">
        <v>-4.302978515625E-3</v>
      </c>
    </row>
    <row r="165" spans="1:6" x14ac:dyDescent="0.25">
      <c r="A165">
        <f t="shared" si="2"/>
        <v>490</v>
      </c>
      <c r="B165" s="15">
        <v>5.035400390625E-4</v>
      </c>
      <c r="C165" s="12">
        <v>1.007080078125E-3</v>
      </c>
      <c r="D165" s="12">
        <v>1.15966796875E-3</v>
      </c>
      <c r="E165" s="15">
        <v>1.8157958984375E-3</v>
      </c>
      <c r="F165" s="15">
        <v>-3.7078857421875E-3</v>
      </c>
    </row>
    <row r="166" spans="1:6" x14ac:dyDescent="0.25">
      <c r="A166">
        <f t="shared" si="2"/>
        <v>492</v>
      </c>
      <c r="B166" s="12">
        <v>-1.8310546875E-4</v>
      </c>
      <c r="C166" s="12">
        <v>-3.0517578125E-5</v>
      </c>
      <c r="D166" s="12">
        <v>1.251220703125E-3</v>
      </c>
      <c r="E166" s="12">
        <v>1.922607421875E-3</v>
      </c>
      <c r="F166" s="15">
        <v>-3.5247802734375E-3</v>
      </c>
    </row>
    <row r="167" spans="1:6" x14ac:dyDescent="0.25">
      <c r="A167">
        <f t="shared" si="2"/>
        <v>494</v>
      </c>
      <c r="B167" s="15">
        <v>4.119873046875E-4</v>
      </c>
      <c r="C167" s="12">
        <v>8.23974609375E-4</v>
      </c>
      <c r="D167" s="15">
        <v>1.2054443359375E-3</v>
      </c>
      <c r="E167" s="12">
        <v>1.861572265625E-3</v>
      </c>
      <c r="F167" s="15">
        <v>-3.5552978515625E-3</v>
      </c>
    </row>
    <row r="168" spans="1:6" x14ac:dyDescent="0.25">
      <c r="A168">
        <f t="shared" si="2"/>
        <v>496</v>
      </c>
      <c r="B168" s="12">
        <v>4.8828125E-4</v>
      </c>
      <c r="C168" s="15">
        <v>6.256103515625E-4</v>
      </c>
      <c r="D168" s="12">
        <v>1.251220703125E-3</v>
      </c>
      <c r="E168" s="12">
        <v>1.739501953125E-3</v>
      </c>
      <c r="F168" s="12">
        <v>-3.7841796875E-3</v>
      </c>
    </row>
    <row r="169" spans="1:6" x14ac:dyDescent="0.25">
      <c r="A169">
        <f t="shared" si="2"/>
        <v>498</v>
      </c>
      <c r="B169" s="15">
        <v>4.425048828125E-4</v>
      </c>
      <c r="C169" s="15">
        <v>7.781982421875E-4</v>
      </c>
      <c r="D169" s="12">
        <v>1.3427734375E-3</v>
      </c>
      <c r="E169" s="15">
        <v>1.9073486328125E-3</v>
      </c>
      <c r="F169" s="15">
        <v>-3.4027099609375E-3</v>
      </c>
    </row>
    <row r="170" spans="1:6" x14ac:dyDescent="0.25">
      <c r="A170">
        <f t="shared" si="2"/>
        <v>500</v>
      </c>
      <c r="B170" s="15">
        <v>4.119873046875E-4</v>
      </c>
      <c r="C170" s="12">
        <v>9.46044921875E-4</v>
      </c>
      <c r="D170" s="15">
        <v>1.1749267578125E-3</v>
      </c>
      <c r="E170" s="12">
        <v>1.89208984375E-3</v>
      </c>
      <c r="F170" s="12">
        <v>-3.5400390625E-3</v>
      </c>
    </row>
    <row r="171" spans="1:6" x14ac:dyDescent="0.25">
      <c r="A171">
        <f t="shared" si="2"/>
        <v>502</v>
      </c>
      <c r="B171" s="12">
        <v>4.57763671875E-4</v>
      </c>
      <c r="C171" s="12">
        <v>9.765625E-4</v>
      </c>
      <c r="D171" s="12">
        <v>9.765625E-4</v>
      </c>
      <c r="E171" s="15">
        <v>1.9378662109375E-3</v>
      </c>
      <c r="F171" s="15">
        <v>-3.5552978515625E-3</v>
      </c>
    </row>
    <row r="172" spans="1:6" x14ac:dyDescent="0.25">
      <c r="A172">
        <f t="shared" si="2"/>
        <v>504</v>
      </c>
      <c r="B172" s="15">
        <v>3.814697265625E-4</v>
      </c>
      <c r="C172" s="15">
        <v>9.002685546875E-4</v>
      </c>
      <c r="D172" s="15">
        <v>1.0223388671875E-3</v>
      </c>
      <c r="E172" s="15">
        <v>1.9378662109375E-3</v>
      </c>
      <c r="F172" s="12">
        <v>-3.7841796875E-3</v>
      </c>
    </row>
    <row r="173" spans="1:6" x14ac:dyDescent="0.25">
      <c r="A173">
        <f t="shared" si="2"/>
        <v>506</v>
      </c>
      <c r="B173" s="15">
        <v>5.645751953125E-4</v>
      </c>
      <c r="C173" s="12">
        <v>7.62939453125E-4</v>
      </c>
      <c r="D173" s="12">
        <v>1.40380859375E-3</v>
      </c>
      <c r="E173" s="12">
        <v>1.8310546875E-3</v>
      </c>
      <c r="F173" s="15">
        <v>-3.6163330078125E-3</v>
      </c>
    </row>
    <row r="174" spans="1:6" x14ac:dyDescent="0.25">
      <c r="A174">
        <f t="shared" si="2"/>
        <v>508</v>
      </c>
      <c r="B174" s="12">
        <v>3.96728515625E-4</v>
      </c>
      <c r="C174" s="15">
        <v>1.0528564453125E-3</v>
      </c>
      <c r="D174" s="15">
        <v>1.6937255859375E-3</v>
      </c>
      <c r="E174" s="15">
        <v>1.9073486328125E-3</v>
      </c>
      <c r="F174" s="15">
        <v>-3.4942626953125E-3</v>
      </c>
    </row>
    <row r="175" spans="1:6" x14ac:dyDescent="0.25">
      <c r="A175">
        <f t="shared" si="2"/>
        <v>510</v>
      </c>
      <c r="B175" s="12">
        <v>5.79833984375E-4</v>
      </c>
      <c r="C175" s="15">
        <v>9.918212890625E-4</v>
      </c>
      <c r="D175" s="15">
        <v>1.7547607421875E-3</v>
      </c>
      <c r="E175" s="15">
        <v>1.9378662109375E-3</v>
      </c>
      <c r="F175" s="12">
        <v>-3.387451171875E-3</v>
      </c>
    </row>
    <row r="176" spans="1:6" x14ac:dyDescent="0.25">
      <c r="A176">
        <f t="shared" si="2"/>
        <v>512</v>
      </c>
      <c r="B176" s="15">
        <v>4.730224609375E-4</v>
      </c>
      <c r="C176" s="15">
        <v>9.918212890625E-4</v>
      </c>
      <c r="D176" s="12">
        <v>1.708984375E-3</v>
      </c>
      <c r="E176" s="12">
        <v>1.953125E-3</v>
      </c>
      <c r="F176" s="12">
        <v>-1.15966796875E-3</v>
      </c>
    </row>
    <row r="177" spans="1:6" x14ac:dyDescent="0.25">
      <c r="A177">
        <f t="shared" si="2"/>
        <v>514</v>
      </c>
      <c r="B177" s="15">
        <v>7.171630859375E-4</v>
      </c>
      <c r="C177" s="12">
        <v>8.85009765625E-4</v>
      </c>
      <c r="D177" s="12">
        <v>1.739501953125E-3</v>
      </c>
      <c r="E177" s="15">
        <v>1.8463134765625E-3</v>
      </c>
      <c r="F177" s="15">
        <v>-3.3111572265625E-3</v>
      </c>
    </row>
    <row r="178" spans="1:6" x14ac:dyDescent="0.25">
      <c r="A178">
        <f t="shared" si="2"/>
        <v>516</v>
      </c>
      <c r="B178" s="15">
        <v>-1.52587890625E-5</v>
      </c>
      <c r="C178" s="15">
        <v>9.613037109375E-4</v>
      </c>
      <c r="D178" s="15">
        <v>-1.52587890625E-5</v>
      </c>
      <c r="E178" s="12">
        <v>2.0751953125E-3</v>
      </c>
      <c r="F178" s="12">
        <v>-3.23486328125E-3</v>
      </c>
    </row>
    <row r="179" spans="1:6" x14ac:dyDescent="0.25">
      <c r="A179">
        <f t="shared" si="2"/>
        <v>518</v>
      </c>
      <c r="B179" s="12">
        <v>9.1552734375E-5</v>
      </c>
      <c r="C179" s="15">
        <v>9.307861328125E-4</v>
      </c>
      <c r="D179" s="12">
        <v>1.739501953125E-3</v>
      </c>
      <c r="E179" s="15">
        <v>1.9378662109375E-3</v>
      </c>
      <c r="F179" s="12">
        <v>-3.173828125E-3</v>
      </c>
    </row>
    <row r="180" spans="1:6" x14ac:dyDescent="0.25">
      <c r="A180">
        <f t="shared" si="2"/>
        <v>520</v>
      </c>
      <c r="B180" s="15">
        <v>9.002685546875E-4</v>
      </c>
      <c r="C180" s="12">
        <v>9.765625E-4</v>
      </c>
      <c r="D180" s="12">
        <v>1.617431640625E-3</v>
      </c>
      <c r="E180" s="15">
        <v>1.9989013671875E-3</v>
      </c>
      <c r="F180" s="15">
        <v>-3.2196044921875E-3</v>
      </c>
    </row>
    <row r="181" spans="1:6" x14ac:dyDescent="0.25">
      <c r="A181">
        <f t="shared" si="2"/>
        <v>522</v>
      </c>
      <c r="B181" s="15">
        <v>5.645751953125E-4</v>
      </c>
      <c r="C181" s="15">
        <v>9.002685546875E-4</v>
      </c>
      <c r="D181" s="15">
        <v>2.0904541015625E-3</v>
      </c>
      <c r="E181" s="12">
        <v>2.25830078125E-3</v>
      </c>
      <c r="F181" s="15">
        <v>-2.9144287109375E-3</v>
      </c>
    </row>
    <row r="182" spans="1:6" x14ac:dyDescent="0.25">
      <c r="A182">
        <f t="shared" si="2"/>
        <v>524</v>
      </c>
      <c r="B182" s="12">
        <v>6.7138671875E-4</v>
      </c>
      <c r="C182" s="12">
        <v>9.46044921875E-4</v>
      </c>
      <c r="D182" s="12">
        <v>1.8310546875E-3</v>
      </c>
      <c r="E182" s="15">
        <v>1.7547607421875E-3</v>
      </c>
      <c r="F182" s="12">
        <v>-3.265380859375E-3</v>
      </c>
    </row>
    <row r="183" spans="1:6" x14ac:dyDescent="0.25">
      <c r="A183">
        <f t="shared" si="2"/>
        <v>526</v>
      </c>
      <c r="B183" s="15">
        <v>5.645751953125E-4</v>
      </c>
      <c r="C183" s="12">
        <v>1.03759765625E-3</v>
      </c>
      <c r="D183" s="12">
        <v>1.953125E-3</v>
      </c>
      <c r="E183" s="15">
        <v>2.0599365234375E-3</v>
      </c>
      <c r="F183" s="15">
        <v>-3.0059814453125E-3</v>
      </c>
    </row>
    <row r="184" spans="1:6" x14ac:dyDescent="0.25">
      <c r="A184">
        <f t="shared" si="2"/>
        <v>528</v>
      </c>
      <c r="B184" s="15">
        <v>5.340576171875E-4</v>
      </c>
      <c r="C184" s="12">
        <v>1.007080078125E-3</v>
      </c>
      <c r="D184" s="12">
        <v>1.983642578125E-3</v>
      </c>
      <c r="E184" s="15">
        <v>2.1209716796875E-3</v>
      </c>
      <c r="F184" s="12">
        <v>-2.9296875E-3</v>
      </c>
    </row>
    <row r="185" spans="1:6" x14ac:dyDescent="0.25">
      <c r="A185">
        <f t="shared" si="2"/>
        <v>530</v>
      </c>
      <c r="B185" s="12">
        <v>5.4931640625E-4</v>
      </c>
      <c r="C185" s="15">
        <v>9.307861328125E-4</v>
      </c>
      <c r="D185" s="15">
        <v>1.9683837890625E-3</v>
      </c>
      <c r="E185" s="12">
        <v>2.044677734375E-3</v>
      </c>
      <c r="F185" s="15">
        <v>-3.4027099609375E-3</v>
      </c>
    </row>
    <row r="186" spans="1:6" x14ac:dyDescent="0.25">
      <c r="A186">
        <f t="shared" si="2"/>
        <v>532</v>
      </c>
      <c r="B186" s="12">
        <v>6.103515625E-4</v>
      </c>
      <c r="C186" s="12">
        <v>1.220703125E-3</v>
      </c>
      <c r="D186" s="12">
        <v>1.861572265625E-3</v>
      </c>
      <c r="E186" s="12">
        <v>1.922607421875E-3</v>
      </c>
      <c r="F186" s="12">
        <v>-2.9296875E-3</v>
      </c>
    </row>
    <row r="187" spans="1:6" x14ac:dyDescent="0.25">
      <c r="A187">
        <f t="shared" si="2"/>
        <v>534</v>
      </c>
      <c r="B187" s="12">
        <v>5.79833984375E-4</v>
      </c>
      <c r="C187" s="12">
        <v>9.46044921875E-4</v>
      </c>
      <c r="D187" s="15">
        <v>1.8768310546875E-3</v>
      </c>
      <c r="E187" s="15">
        <v>1.7242431640625E-3</v>
      </c>
      <c r="F187" s="15">
        <v>-3.5858154296875E-3</v>
      </c>
    </row>
    <row r="188" spans="1:6" x14ac:dyDescent="0.25">
      <c r="A188">
        <f t="shared" si="2"/>
        <v>536</v>
      </c>
      <c r="B188" s="15">
        <v>5.645751953125E-4</v>
      </c>
      <c r="C188" s="12">
        <v>8.85009765625E-4</v>
      </c>
      <c r="D188" s="12">
        <v>1.434326171875E-3</v>
      </c>
      <c r="E188" s="15">
        <v>1.8157958984375E-3</v>
      </c>
      <c r="F188" s="15">
        <v>-3.6468505859375E-3</v>
      </c>
    </row>
    <row r="189" spans="1:6" x14ac:dyDescent="0.25">
      <c r="A189">
        <f t="shared" si="2"/>
        <v>538</v>
      </c>
      <c r="B189" s="12">
        <v>5.18798828125E-4</v>
      </c>
      <c r="C189" s="12">
        <v>1.03759765625E-3</v>
      </c>
      <c r="D189" s="12">
        <v>9.1552734375E-4</v>
      </c>
      <c r="E189" s="12">
        <v>1.861572265625E-3</v>
      </c>
      <c r="F189" s="12">
        <v>-3.631591796875E-3</v>
      </c>
    </row>
    <row r="190" spans="1:6" x14ac:dyDescent="0.25">
      <c r="A190">
        <f t="shared" si="2"/>
        <v>540</v>
      </c>
      <c r="B190" s="15">
        <v>6.561279296875E-4</v>
      </c>
      <c r="C190" s="15">
        <v>8.392333984375E-4</v>
      </c>
      <c r="D190" s="15">
        <v>1.2359619140625E-3</v>
      </c>
      <c r="E190" s="12">
        <v>5.79833984375E-4</v>
      </c>
      <c r="F190" s="15">
        <v>-3.5247802734375E-3</v>
      </c>
    </row>
    <row r="191" spans="1:6" x14ac:dyDescent="0.25">
      <c r="A191">
        <f t="shared" si="2"/>
        <v>542</v>
      </c>
      <c r="B191" s="15">
        <v>8.087158203125E-4</v>
      </c>
      <c r="C191" s="12">
        <v>1.007080078125E-3</v>
      </c>
      <c r="D191" s="12">
        <v>1.77001953125E-3</v>
      </c>
      <c r="E191" s="12">
        <v>1.678466796875E-3</v>
      </c>
      <c r="F191" s="12">
        <v>-3.875732421875E-3</v>
      </c>
    </row>
    <row r="192" spans="1:6" x14ac:dyDescent="0.25">
      <c r="A192">
        <f t="shared" si="2"/>
        <v>544</v>
      </c>
      <c r="B192" s="15">
        <v>7.171630859375E-4</v>
      </c>
      <c r="C192" s="15">
        <v>9.002685546875E-4</v>
      </c>
      <c r="D192" s="15">
        <v>1.6632080078125E-3</v>
      </c>
      <c r="E192" s="15">
        <v>1.6937255859375E-3</v>
      </c>
      <c r="F192" s="12">
        <v>-3.84521484375E-3</v>
      </c>
    </row>
    <row r="193" spans="1:6" x14ac:dyDescent="0.25">
      <c r="A193">
        <f t="shared" si="2"/>
        <v>546</v>
      </c>
      <c r="B193" s="12">
        <v>-2.13623046875E-4</v>
      </c>
      <c r="C193" s="15">
        <v>8.392333984375E-4</v>
      </c>
      <c r="D193" s="15">
        <v>-7.62939453125E-5</v>
      </c>
      <c r="E193" s="15">
        <v>1.7852783203125E-3</v>
      </c>
      <c r="F193" s="15">
        <v>-3.5552978515625E-3</v>
      </c>
    </row>
    <row r="194" spans="1:6" x14ac:dyDescent="0.25">
      <c r="A194">
        <f t="shared" si="2"/>
        <v>548</v>
      </c>
      <c r="B194" s="12">
        <v>3.96728515625E-4</v>
      </c>
      <c r="C194" s="15">
        <v>6.561279296875E-4</v>
      </c>
      <c r="D194" s="12">
        <v>1.52587890625E-3</v>
      </c>
      <c r="E194" s="12">
        <v>1.52587890625E-3</v>
      </c>
      <c r="F194" s="12">
        <v>-4.2724609375E-3</v>
      </c>
    </row>
    <row r="195" spans="1:6" x14ac:dyDescent="0.25">
      <c r="A195">
        <f t="shared" si="2"/>
        <v>550</v>
      </c>
      <c r="B195" s="15">
        <v>3.814697265625E-4</v>
      </c>
      <c r="C195" s="12">
        <v>6.7138671875E-4</v>
      </c>
      <c r="D195" s="15">
        <v>1.2359619140625E-3</v>
      </c>
      <c r="E195" s="15">
        <v>1.7242431640625E-3</v>
      </c>
      <c r="F195" s="15">
        <v>-3.9825439453125E-3</v>
      </c>
    </row>
    <row r="196" spans="1:6" x14ac:dyDescent="0.25">
      <c r="A196">
        <f t="shared" si="2"/>
        <v>552</v>
      </c>
      <c r="B196" s="15">
        <v>5.340576171875E-4</v>
      </c>
      <c r="C196" s="12">
        <v>7.32421875E-4</v>
      </c>
      <c r="D196" s="15">
        <v>1.7547607421875E-3</v>
      </c>
      <c r="E196" s="12">
        <v>1.556396484375E-3</v>
      </c>
      <c r="F196" s="15">
        <v>-3.5552978515625E-3</v>
      </c>
    </row>
    <row r="197" spans="1:6" x14ac:dyDescent="0.25">
      <c r="A197">
        <f t="shared" si="2"/>
        <v>554</v>
      </c>
      <c r="B197" s="15">
        <v>4.425048828125E-4</v>
      </c>
      <c r="C197" s="12">
        <v>7.01904296875E-4</v>
      </c>
      <c r="D197" s="15">
        <v>1.6326904296875E-3</v>
      </c>
      <c r="E197" s="15">
        <v>1.6937255859375E-3</v>
      </c>
      <c r="F197" s="15">
        <v>-3.8909912109375E-3</v>
      </c>
    </row>
    <row r="198" spans="1:6" x14ac:dyDescent="0.25">
      <c r="A198">
        <f t="shared" si="2"/>
        <v>556</v>
      </c>
      <c r="B198" s="12">
        <v>3.96728515625E-4</v>
      </c>
      <c r="C198" s="12">
        <v>4.57763671875E-4</v>
      </c>
      <c r="D198" s="12">
        <v>1.556396484375E-3</v>
      </c>
      <c r="E198" s="12">
        <v>1.678466796875E-3</v>
      </c>
      <c r="F198" s="12">
        <v>-3.692626953125E-3</v>
      </c>
    </row>
    <row r="199" spans="1:6" x14ac:dyDescent="0.25">
      <c r="A199">
        <f t="shared" si="2"/>
        <v>558</v>
      </c>
      <c r="B199" s="15">
        <v>3.814697265625E-4</v>
      </c>
      <c r="C199" s="12">
        <v>7.32421875E-4</v>
      </c>
      <c r="D199" s="15">
        <v>-7.62939453125E-5</v>
      </c>
      <c r="E199" s="12">
        <v>1.495361328125E-3</v>
      </c>
      <c r="F199" s="12">
        <v>-3.90625E-3</v>
      </c>
    </row>
    <row r="200" spans="1:6" x14ac:dyDescent="0.25">
      <c r="A200">
        <f t="shared" si="2"/>
        <v>560</v>
      </c>
      <c r="B200" s="12">
        <v>4.57763671875E-4</v>
      </c>
      <c r="C200" s="12">
        <v>7.9345703125E-4</v>
      </c>
      <c r="D200" s="12">
        <v>1.861572265625E-3</v>
      </c>
      <c r="E200" s="15">
        <v>1.5411376953125E-3</v>
      </c>
      <c r="F200" s="12">
        <v>-3.570556640625E-3</v>
      </c>
    </row>
    <row r="201" spans="1:6" x14ac:dyDescent="0.25">
      <c r="A201">
        <f t="shared" si="2"/>
        <v>562</v>
      </c>
      <c r="B201" s="12">
        <v>5.18798828125E-4</v>
      </c>
      <c r="C201" s="12">
        <v>6.103515625E-4</v>
      </c>
      <c r="D201" s="12">
        <v>1.434326171875E-3</v>
      </c>
      <c r="E201" s="15">
        <v>1.6021728515625E-3</v>
      </c>
      <c r="F201" s="15">
        <v>-4.4097900390625E-3</v>
      </c>
    </row>
    <row r="202" spans="1:6" x14ac:dyDescent="0.25">
      <c r="A202">
        <f t="shared" si="2"/>
        <v>564</v>
      </c>
      <c r="B202" s="15">
        <v>2.899169921875E-4</v>
      </c>
      <c r="C202" s="12">
        <v>5.79833984375E-4</v>
      </c>
      <c r="D202" s="12">
        <v>1.617431640625E-3</v>
      </c>
      <c r="E202" s="12">
        <v>1.5869140625E-3</v>
      </c>
      <c r="F202" s="15">
        <v>-3.9520263671875E-3</v>
      </c>
    </row>
    <row r="203" spans="1:6" x14ac:dyDescent="0.25">
      <c r="A203">
        <f t="shared" si="2"/>
        <v>566</v>
      </c>
      <c r="B203" s="12">
        <v>3.96728515625E-4</v>
      </c>
      <c r="C203" s="15">
        <v>6.256103515625E-4</v>
      </c>
      <c r="D203" s="15">
        <v>1.2969970703125E-3</v>
      </c>
      <c r="E203" s="12">
        <v>1.434326171875E-3</v>
      </c>
      <c r="F203" s="15">
        <v>-3.9520263671875E-3</v>
      </c>
    </row>
    <row r="204" spans="1:6" x14ac:dyDescent="0.25">
      <c r="A204">
        <f t="shared" si="2"/>
        <v>568</v>
      </c>
      <c r="B204" s="12">
        <v>3.662109375E-4</v>
      </c>
      <c r="C204" s="12">
        <v>5.79833984375E-4</v>
      </c>
      <c r="D204" s="12">
        <v>1.556396484375E-3</v>
      </c>
      <c r="E204" s="15">
        <v>1.2969970703125E-3</v>
      </c>
      <c r="F204" s="12">
        <v>-3.936767578125E-3</v>
      </c>
    </row>
    <row r="205" spans="1:6" x14ac:dyDescent="0.25">
      <c r="A205">
        <f t="shared" si="2"/>
        <v>570</v>
      </c>
      <c r="B205" s="12">
        <v>3.662109375E-4</v>
      </c>
      <c r="C205" s="15">
        <v>6.561279296875E-4</v>
      </c>
      <c r="D205" s="12">
        <v>1.373291015625E-3</v>
      </c>
      <c r="E205" s="12">
        <v>1.15966796875E-3</v>
      </c>
      <c r="F205" s="15">
        <v>-4.7149658203125E-3</v>
      </c>
    </row>
    <row r="206" spans="1:6" x14ac:dyDescent="0.25">
      <c r="A206">
        <f t="shared" si="2"/>
        <v>572</v>
      </c>
      <c r="B206" s="15">
        <v>1.373291015625E-4</v>
      </c>
      <c r="C206" s="12">
        <v>3.96728515625E-4</v>
      </c>
      <c r="D206" s="12">
        <v>1.89208984375E-3</v>
      </c>
      <c r="E206" s="15">
        <v>1.2054443359375E-3</v>
      </c>
      <c r="F206" s="12">
        <v>-5.43212890625E-3</v>
      </c>
    </row>
    <row r="207" spans="1:6" x14ac:dyDescent="0.25">
      <c r="A207">
        <f t="shared" si="2"/>
        <v>574</v>
      </c>
      <c r="B207" s="15">
        <v>-1.678466796875E-4</v>
      </c>
      <c r="C207" s="15">
        <v>1.678466796875E-4</v>
      </c>
      <c r="D207" s="15">
        <v>2.9449462890625E-3</v>
      </c>
      <c r="E207" s="15">
        <v>9.307861328125E-4</v>
      </c>
      <c r="F207" s="12">
        <v>-5.462646484375E-3</v>
      </c>
    </row>
    <row r="208" spans="1:6" x14ac:dyDescent="0.25">
      <c r="A208">
        <f t="shared" si="2"/>
        <v>576</v>
      </c>
      <c r="B208" s="15">
        <v>-5.035400390625E-4</v>
      </c>
      <c r="C208" s="15">
        <v>-3.509521484375E-4</v>
      </c>
      <c r="D208" s="15">
        <v>3.5247802734375E-3</v>
      </c>
      <c r="E208" s="15">
        <v>1.373291015625E-4</v>
      </c>
      <c r="F208" s="15">
        <v>-4.4403076171875E-3</v>
      </c>
    </row>
    <row r="209" spans="1:6" x14ac:dyDescent="0.25">
      <c r="A209">
        <f t="shared" ref="A209:A270" si="3">A208+2</f>
        <v>578</v>
      </c>
      <c r="B209" s="12">
        <v>-6.103515625E-4</v>
      </c>
      <c r="C209" s="15">
        <v>-5.645751953125E-4</v>
      </c>
      <c r="D209" s="12">
        <v>3.875732421875E-3</v>
      </c>
      <c r="E209" s="12">
        <v>8.85009765625E-4</v>
      </c>
      <c r="F209" s="15">
        <v>-6.4849853515625E-3</v>
      </c>
    </row>
    <row r="210" spans="1:6" x14ac:dyDescent="0.25">
      <c r="A210">
        <f t="shared" si="3"/>
        <v>580</v>
      </c>
      <c r="B210" s="12">
        <v>-5.79833984375E-4</v>
      </c>
      <c r="C210" s="12">
        <v>-6.7138671875E-4</v>
      </c>
      <c r="D210" s="12">
        <v>4.180908203125E-3</v>
      </c>
      <c r="E210" s="12">
        <v>9.1552734375E-4</v>
      </c>
      <c r="F210" s="12">
        <v>-4.791259765625E-3</v>
      </c>
    </row>
    <row r="211" spans="1:6" x14ac:dyDescent="0.25">
      <c r="A211">
        <f t="shared" si="3"/>
        <v>582</v>
      </c>
      <c r="B211" s="12">
        <v>-3.662109375E-4</v>
      </c>
      <c r="C211" s="15">
        <v>-9.307861328125E-4</v>
      </c>
      <c r="D211" s="12">
        <v>3.265380859375E-3</v>
      </c>
      <c r="E211" s="12">
        <v>1.068115234375E-3</v>
      </c>
      <c r="F211" s="15">
        <v>-7.1258544921875E-3</v>
      </c>
    </row>
    <row r="212" spans="1:6" x14ac:dyDescent="0.25">
      <c r="A212">
        <f t="shared" si="3"/>
        <v>584</v>
      </c>
      <c r="B212" s="15">
        <v>-4.425048828125E-4</v>
      </c>
      <c r="C212" s="12">
        <v>-5.18798828125E-4</v>
      </c>
      <c r="D212" s="12">
        <v>3.84521484375E-3</v>
      </c>
      <c r="E212" s="15">
        <v>7.781982421875E-4</v>
      </c>
      <c r="F212" s="12">
        <v>-5.218505859375E-3</v>
      </c>
    </row>
    <row r="213" spans="1:6" x14ac:dyDescent="0.25">
      <c r="A213">
        <f t="shared" si="3"/>
        <v>586</v>
      </c>
      <c r="B213" s="15">
        <v>-5.340576171875E-4</v>
      </c>
      <c r="C213" s="12">
        <v>0</v>
      </c>
      <c r="D213" s="15">
        <v>3.1585693359375E-3</v>
      </c>
      <c r="E213" s="12">
        <v>9.765625E-4</v>
      </c>
      <c r="F213" s="15">
        <v>-5.7525634765625E-3</v>
      </c>
    </row>
    <row r="214" spans="1:6" x14ac:dyDescent="0.25">
      <c r="A214">
        <f t="shared" si="3"/>
        <v>588</v>
      </c>
      <c r="B214" s="12">
        <v>-9.1552734375E-5</v>
      </c>
      <c r="C214" s="12">
        <v>-3.0517578125E-5</v>
      </c>
      <c r="D214" s="15">
        <v>2.2125244140625E-3</v>
      </c>
      <c r="E214" s="12">
        <v>8.85009765625E-4</v>
      </c>
      <c r="F214" s="15">
        <v>-5.4473876953125E-3</v>
      </c>
    </row>
    <row r="215" spans="1:6" x14ac:dyDescent="0.25">
      <c r="A215">
        <f t="shared" si="3"/>
        <v>590</v>
      </c>
      <c r="B215" s="12">
        <v>3.0517578125E-4</v>
      </c>
      <c r="C215" s="12">
        <v>3.0517578125E-4</v>
      </c>
      <c r="D215" s="15">
        <v>6.256103515625E-4</v>
      </c>
      <c r="E215" s="15">
        <v>1.1749267578125E-3</v>
      </c>
      <c r="F215" s="15">
        <v>-5.5389404296875E-3</v>
      </c>
    </row>
    <row r="216" spans="1:6" x14ac:dyDescent="0.25">
      <c r="A216">
        <f t="shared" si="3"/>
        <v>592</v>
      </c>
      <c r="B216" s="12">
        <v>3.0517578125E-4</v>
      </c>
      <c r="C216" s="15">
        <v>5.340576171875E-4</v>
      </c>
      <c r="D216" s="15">
        <v>1.2664794921875E-3</v>
      </c>
      <c r="E216" s="15">
        <v>9.002685546875E-4</v>
      </c>
      <c r="F216" s="15">
        <v>-4.3487548828125E-3</v>
      </c>
    </row>
    <row r="217" spans="1:6" x14ac:dyDescent="0.25">
      <c r="A217">
        <f t="shared" si="3"/>
        <v>594</v>
      </c>
      <c r="B217" s="12">
        <v>3.0517578125E-4</v>
      </c>
      <c r="C217" s="15">
        <v>3.814697265625E-4</v>
      </c>
      <c r="D217" s="12">
        <v>7.32421875E-4</v>
      </c>
      <c r="E217" s="12">
        <v>9.46044921875E-4</v>
      </c>
      <c r="F217" s="15">
        <v>-5.4779052734375E-3</v>
      </c>
    </row>
    <row r="218" spans="1:6" x14ac:dyDescent="0.25">
      <c r="A218">
        <f t="shared" si="3"/>
        <v>596</v>
      </c>
      <c r="B218" s="15">
        <v>2.288818359375E-4</v>
      </c>
      <c r="C218" s="12">
        <v>3.662109375E-4</v>
      </c>
      <c r="D218" s="15">
        <v>5.340576171875E-4</v>
      </c>
      <c r="E218" s="12">
        <v>1.129150390625E-3</v>
      </c>
      <c r="F218" s="12">
        <v>-4.8828125E-3</v>
      </c>
    </row>
    <row r="219" spans="1:6" x14ac:dyDescent="0.25">
      <c r="A219">
        <f t="shared" si="3"/>
        <v>598</v>
      </c>
      <c r="B219" s="12">
        <v>3.0517578125E-4</v>
      </c>
      <c r="C219" s="12">
        <v>-6.103515625E-5</v>
      </c>
      <c r="D219" s="12">
        <v>1.0986328125E-3</v>
      </c>
      <c r="E219" s="12">
        <v>8.23974609375E-4</v>
      </c>
      <c r="F219" s="12">
        <v>-4.45556640625E-3</v>
      </c>
    </row>
    <row r="220" spans="1:6" x14ac:dyDescent="0.25">
      <c r="A220">
        <f t="shared" si="3"/>
        <v>600</v>
      </c>
      <c r="B220" s="12">
        <v>3.35693359375E-4</v>
      </c>
      <c r="C220" s="12">
        <v>3.0517578125E-4</v>
      </c>
      <c r="D220" s="15">
        <v>8.392333984375E-4</v>
      </c>
      <c r="E220" s="12">
        <v>9.46044921875E-4</v>
      </c>
      <c r="F220" s="15">
        <v>-5.0811767578125E-3</v>
      </c>
    </row>
    <row r="221" spans="1:6" x14ac:dyDescent="0.25">
      <c r="A221">
        <f t="shared" si="3"/>
        <v>602</v>
      </c>
      <c r="B221" s="15">
        <v>2.288818359375E-4</v>
      </c>
      <c r="C221" s="12">
        <v>3.662109375E-4</v>
      </c>
      <c r="D221" s="12">
        <v>6.103515625E-4</v>
      </c>
      <c r="E221" s="15">
        <v>9.307861328125E-4</v>
      </c>
      <c r="F221" s="15">
        <v>-4.7760009765625E-3</v>
      </c>
    </row>
    <row r="222" spans="1:6" x14ac:dyDescent="0.25">
      <c r="A222">
        <f t="shared" si="3"/>
        <v>604</v>
      </c>
      <c r="B222" s="15">
        <v>2.288818359375E-4</v>
      </c>
      <c r="C222" s="12">
        <v>5.18798828125E-4</v>
      </c>
      <c r="D222" s="12">
        <v>6.103515625E-5</v>
      </c>
      <c r="E222" s="12">
        <v>1.28173828125E-3</v>
      </c>
      <c r="F222" s="12">
        <v>-5.218505859375E-3</v>
      </c>
    </row>
    <row r="223" spans="1:6" x14ac:dyDescent="0.25">
      <c r="A223">
        <f t="shared" si="3"/>
        <v>606</v>
      </c>
      <c r="B223" s="12">
        <v>4.8828125E-4</v>
      </c>
      <c r="C223" s="15">
        <v>7.476806640625E-4</v>
      </c>
      <c r="D223" s="15">
        <v>5.950927734375E-4</v>
      </c>
      <c r="E223" s="12">
        <v>1.89208984375E-3</v>
      </c>
      <c r="F223" s="15">
        <v>-4.5013427734375E-3</v>
      </c>
    </row>
    <row r="224" spans="1:6" x14ac:dyDescent="0.25">
      <c r="A224">
        <f t="shared" si="3"/>
        <v>608</v>
      </c>
      <c r="B224" s="15">
        <v>1.52587890625E-5</v>
      </c>
      <c r="C224" s="15">
        <v>-2.899169921875E-4</v>
      </c>
      <c r="D224" s="12">
        <v>8.23974609375E-4</v>
      </c>
      <c r="E224" s="15">
        <v>5.645751953125E-4</v>
      </c>
      <c r="F224" s="12">
        <v>-3.84521484375E-3</v>
      </c>
    </row>
    <row r="225" spans="1:6" x14ac:dyDescent="0.25">
      <c r="A225">
        <f t="shared" si="3"/>
        <v>610</v>
      </c>
      <c r="B225" s="12">
        <v>5.4931640625E-4</v>
      </c>
      <c r="C225" s="12">
        <v>3.0517578125E-4</v>
      </c>
      <c r="D225" s="15">
        <v>9.002685546875E-4</v>
      </c>
      <c r="E225" s="15">
        <v>5.340576171875E-4</v>
      </c>
      <c r="F225" s="15">
        <v>-5.2642822265625E-3</v>
      </c>
    </row>
    <row r="226" spans="1:6" x14ac:dyDescent="0.25">
      <c r="A226">
        <f t="shared" si="3"/>
        <v>612</v>
      </c>
      <c r="B226" s="15">
        <v>-1.52587890625E-5</v>
      </c>
      <c r="C226" s="12">
        <v>2.13623046875E-4</v>
      </c>
      <c r="D226" s="12">
        <v>1.8310546875E-4</v>
      </c>
      <c r="E226" s="12">
        <v>1.190185546875E-3</v>
      </c>
      <c r="F226" s="12">
        <v>-2.410888671875E-3</v>
      </c>
    </row>
    <row r="227" spans="1:6" x14ac:dyDescent="0.25">
      <c r="A227">
        <f t="shared" si="3"/>
        <v>614</v>
      </c>
      <c r="B227" s="15">
        <v>6.866455078125E-4</v>
      </c>
      <c r="C227" s="12">
        <v>3.662109375E-4</v>
      </c>
      <c r="D227" s="12">
        <v>1.46484375E-3</v>
      </c>
      <c r="E227" s="12">
        <v>4.8828125E-4</v>
      </c>
      <c r="F227" s="12">
        <v>-4.69970703125E-3</v>
      </c>
    </row>
    <row r="228" spans="1:6" x14ac:dyDescent="0.25">
      <c r="A228">
        <f t="shared" si="3"/>
        <v>616</v>
      </c>
      <c r="B228" s="12">
        <v>-3.35693359375E-4</v>
      </c>
      <c r="C228" s="15">
        <v>-1.52587890625E-5</v>
      </c>
      <c r="D228" s="15">
        <v>4.57763671875E-5</v>
      </c>
      <c r="E228" s="12">
        <v>1.708984375E-3</v>
      </c>
      <c r="F228" s="15">
        <v>-4.3182373046875E-3</v>
      </c>
    </row>
    <row r="229" spans="1:6" x14ac:dyDescent="0.25">
      <c r="A229">
        <f t="shared" si="3"/>
        <v>618</v>
      </c>
      <c r="B229" s="15">
        <v>9.613037109375E-4</v>
      </c>
      <c r="C229" s="12">
        <v>4.2724609375E-4</v>
      </c>
      <c r="D229" s="15">
        <v>1.5411376953125E-3</v>
      </c>
      <c r="E229" s="12">
        <v>4.2724609375E-4</v>
      </c>
      <c r="F229" s="15">
        <v>-4.4708251953125E-3</v>
      </c>
    </row>
    <row r="230" spans="1:6" x14ac:dyDescent="0.25">
      <c r="A230">
        <f t="shared" si="3"/>
        <v>620</v>
      </c>
      <c r="B230" s="12">
        <v>-3.0517578125E-4</v>
      </c>
      <c r="C230" s="15">
        <v>1.373291015625E-4</v>
      </c>
      <c r="D230" s="12">
        <v>1.03759765625E-3</v>
      </c>
      <c r="E230" s="12">
        <v>1.312255859375E-3</v>
      </c>
      <c r="F230" s="12">
        <v>-2.410888671875E-3</v>
      </c>
    </row>
    <row r="231" spans="1:6" x14ac:dyDescent="0.25">
      <c r="A231">
        <f t="shared" si="3"/>
        <v>622</v>
      </c>
      <c r="B231" s="15">
        <v>7.171630859375E-4</v>
      </c>
      <c r="C231" s="12">
        <v>4.8828125E-4</v>
      </c>
      <c r="D231" s="15">
        <v>1.2054443359375E-3</v>
      </c>
      <c r="E231" s="12">
        <v>6.7138671875E-4</v>
      </c>
      <c r="F231" s="12">
        <v>-7.14111328125E-3</v>
      </c>
    </row>
    <row r="232" spans="1:6" x14ac:dyDescent="0.25">
      <c r="A232">
        <f t="shared" si="3"/>
        <v>624</v>
      </c>
      <c r="B232" s="15">
        <v>-7.781982421875E-4</v>
      </c>
      <c r="C232" s="15">
        <v>1.068115234375E-4</v>
      </c>
      <c r="D232" s="12">
        <v>-1.52587890625E-4</v>
      </c>
      <c r="E232" s="15">
        <v>1.8463134765625E-3</v>
      </c>
      <c r="F232" s="15">
        <v>-2.7923583984375E-3</v>
      </c>
    </row>
    <row r="233" spans="1:6" x14ac:dyDescent="0.25">
      <c r="A233">
        <f t="shared" si="3"/>
        <v>626</v>
      </c>
      <c r="B233" s="15">
        <v>-1.678466796875E-4</v>
      </c>
      <c r="C233" s="15">
        <v>1.373291015625E-4</v>
      </c>
      <c r="D233" s="15">
        <v>1.7547607421875E-3</v>
      </c>
      <c r="E233" s="12">
        <v>1.251220703125E-3</v>
      </c>
      <c r="F233" s="12">
        <v>-3.021240234375E-3</v>
      </c>
    </row>
    <row r="234" spans="1:6" x14ac:dyDescent="0.25">
      <c r="A234">
        <f t="shared" si="3"/>
        <v>628</v>
      </c>
      <c r="B234" s="12">
        <v>1.0986328125E-3</v>
      </c>
      <c r="C234" s="15">
        <v>4.425048828125E-4</v>
      </c>
      <c r="D234" s="15">
        <v>2.0904541015625E-3</v>
      </c>
      <c r="E234" s="12">
        <v>3.0517578125E-4</v>
      </c>
      <c r="F234" s="15">
        <v>-6.9732666015625E-3</v>
      </c>
    </row>
    <row r="235" spans="1:6" x14ac:dyDescent="0.25">
      <c r="A235">
        <f t="shared" si="3"/>
        <v>630</v>
      </c>
      <c r="B235" s="15">
        <v>1.2054443359375E-3</v>
      </c>
      <c r="C235" s="15">
        <v>-4.57763671875E-5</v>
      </c>
      <c r="D235" s="12">
        <v>1.0986328125E-3</v>
      </c>
      <c r="E235" s="12">
        <v>1.52587890625E-4</v>
      </c>
      <c r="F235" s="15">
        <v>-6.6070556640625E-3</v>
      </c>
    </row>
    <row r="236" spans="1:6" x14ac:dyDescent="0.25">
      <c r="A236">
        <f t="shared" si="3"/>
        <v>632</v>
      </c>
      <c r="B236" s="15">
        <v>2.593994140625E-4</v>
      </c>
      <c r="C236" s="12">
        <v>4.2724609375E-4</v>
      </c>
      <c r="D236" s="15">
        <v>4.57763671875E-5</v>
      </c>
      <c r="E236" s="12">
        <v>1.373291015625E-3</v>
      </c>
      <c r="F236" s="12">
        <v>-3.84521484375E-3</v>
      </c>
    </row>
    <row r="237" spans="1:6" x14ac:dyDescent="0.25">
      <c r="A237">
        <f t="shared" si="3"/>
        <v>634</v>
      </c>
      <c r="B237" s="15">
        <v>7.62939453125E-5</v>
      </c>
      <c r="C237" s="15">
        <v>1.983642578125E-4</v>
      </c>
      <c r="D237" s="15">
        <v>6.866455078125E-4</v>
      </c>
      <c r="E237" s="15">
        <v>1.5411376953125E-3</v>
      </c>
      <c r="F237" s="15">
        <v>-3.0059814453125E-3</v>
      </c>
    </row>
    <row r="238" spans="1:6" x14ac:dyDescent="0.25">
      <c r="A238">
        <f t="shared" si="3"/>
        <v>636</v>
      </c>
      <c r="B238" s="15">
        <v>3.204345703125E-4</v>
      </c>
      <c r="C238" s="15">
        <v>2.593994140625E-4</v>
      </c>
      <c r="D238" s="12">
        <v>1.46484375E-3</v>
      </c>
      <c r="E238" s="15">
        <v>8.392333984375E-4</v>
      </c>
      <c r="F238" s="12">
        <v>-3.997802734375E-3</v>
      </c>
    </row>
    <row r="239" spans="1:6" x14ac:dyDescent="0.25">
      <c r="A239">
        <f t="shared" si="3"/>
        <v>638</v>
      </c>
      <c r="B239" s="12">
        <v>3.35693359375E-4</v>
      </c>
      <c r="C239" s="15">
        <v>4.119873046875E-4</v>
      </c>
      <c r="D239" s="12">
        <v>1.007080078125E-3</v>
      </c>
      <c r="E239" s="15">
        <v>9.613037109375E-4</v>
      </c>
      <c r="F239" s="12">
        <v>-5.31005859375E-3</v>
      </c>
    </row>
    <row r="240" spans="1:6" x14ac:dyDescent="0.25">
      <c r="A240">
        <f t="shared" si="3"/>
        <v>640</v>
      </c>
      <c r="B240" s="12">
        <v>5.4931640625E-4</v>
      </c>
      <c r="C240" s="12">
        <v>4.8828125E-4</v>
      </c>
      <c r="D240" s="12">
        <v>1.0986328125E-3</v>
      </c>
      <c r="E240" s="12">
        <v>7.01904296875E-4</v>
      </c>
      <c r="F240" s="15">
        <v>-4.9896240234375E-3</v>
      </c>
    </row>
    <row r="241" spans="1:6" x14ac:dyDescent="0.25">
      <c r="A241">
        <f t="shared" si="3"/>
        <v>642</v>
      </c>
      <c r="B241" s="15">
        <v>8.697509765625E-4</v>
      </c>
      <c r="C241" s="12">
        <v>4.57763671875E-4</v>
      </c>
      <c r="D241" s="12">
        <v>8.23974609375E-4</v>
      </c>
      <c r="E241" s="12">
        <v>8.544921875E-4</v>
      </c>
      <c r="F241" s="15">
        <v>-4.4097900390625E-3</v>
      </c>
    </row>
    <row r="242" spans="1:6" x14ac:dyDescent="0.25">
      <c r="A242">
        <f t="shared" si="3"/>
        <v>644</v>
      </c>
      <c r="B242" s="15">
        <v>1.373291015625E-4</v>
      </c>
      <c r="C242" s="15">
        <v>1.983642578125E-4</v>
      </c>
      <c r="D242" s="12">
        <v>7.62939453125E-4</v>
      </c>
      <c r="E242" s="15">
        <v>1.4495849609375E-3</v>
      </c>
      <c r="F242" s="15">
        <v>-4.2266845703125E-3</v>
      </c>
    </row>
    <row r="243" spans="1:6" x14ac:dyDescent="0.25">
      <c r="A243">
        <f t="shared" si="3"/>
        <v>646</v>
      </c>
      <c r="B243" s="12">
        <v>8.23974609375E-4</v>
      </c>
      <c r="C243" s="15">
        <v>4.730224609375E-4</v>
      </c>
      <c r="D243" s="15">
        <v>1.2054443359375E-3</v>
      </c>
      <c r="E243" s="15">
        <v>7.781982421875E-4</v>
      </c>
      <c r="F243" s="12">
        <v>-4.364013671875E-3</v>
      </c>
    </row>
    <row r="244" spans="1:6" x14ac:dyDescent="0.25">
      <c r="A244">
        <f t="shared" si="3"/>
        <v>648</v>
      </c>
      <c r="B244" s="12">
        <v>2.44140625E-4</v>
      </c>
      <c r="C244" s="15">
        <v>5.950927734375E-4</v>
      </c>
      <c r="D244" s="12">
        <v>1.800537109375E-3</v>
      </c>
      <c r="E244" s="12">
        <v>8.23974609375E-4</v>
      </c>
      <c r="F244" s="15">
        <v>-3.1890869140625E-3</v>
      </c>
    </row>
    <row r="245" spans="1:6" x14ac:dyDescent="0.25">
      <c r="A245">
        <f t="shared" si="3"/>
        <v>650</v>
      </c>
      <c r="B245" s="12">
        <v>6.103515625E-4</v>
      </c>
      <c r="C245" s="15">
        <v>3.509521484375E-4</v>
      </c>
      <c r="D245" s="12">
        <v>9.1552734375E-4</v>
      </c>
      <c r="E245" s="15">
        <v>7.476806640625E-4</v>
      </c>
      <c r="F245" s="12">
        <v>-9.1552734375E-5</v>
      </c>
    </row>
    <row r="246" spans="1:6" x14ac:dyDescent="0.25">
      <c r="A246">
        <f t="shared" si="3"/>
        <v>652</v>
      </c>
      <c r="B246" s="15">
        <v>1.2664794921875E-3</v>
      </c>
      <c r="C246" s="15">
        <v>8.392333984375E-4</v>
      </c>
      <c r="D246" s="12">
        <v>1.03759765625E-3</v>
      </c>
      <c r="E246" s="12">
        <v>-7.01904296875E-4</v>
      </c>
      <c r="F246" s="12">
        <v>-7.781982421875E-3</v>
      </c>
    </row>
    <row r="247" spans="1:6" x14ac:dyDescent="0.25">
      <c r="A247">
        <f t="shared" si="3"/>
        <v>654</v>
      </c>
      <c r="B247" s="12">
        <v>9.1552734375E-5</v>
      </c>
      <c r="C247" s="12">
        <v>1.52587890625E-4</v>
      </c>
      <c r="D247" s="15">
        <v>-3.204345703125E-4</v>
      </c>
      <c r="E247" s="15">
        <v>-1.068115234375E-4</v>
      </c>
      <c r="F247" s="12">
        <v>-9.002685546875E-3</v>
      </c>
    </row>
    <row r="248" spans="1:6" x14ac:dyDescent="0.25">
      <c r="A248">
        <f t="shared" si="3"/>
        <v>656</v>
      </c>
      <c r="B248" s="15">
        <v>5.6915283203125E-3</v>
      </c>
      <c r="C248" s="15">
        <v>3.9520263671875E-3</v>
      </c>
      <c r="D248" s="15">
        <v>-1.57623291015625E-2</v>
      </c>
      <c r="E248" s="12">
        <v>5.4931640625E-4</v>
      </c>
      <c r="F248" s="15">
        <v>-1.30157470703125E-2</v>
      </c>
    </row>
    <row r="249" spans="1:6" x14ac:dyDescent="0.25">
      <c r="A249">
        <f t="shared" si="3"/>
        <v>658</v>
      </c>
      <c r="B249" s="15">
        <v>3.204345703125E-4</v>
      </c>
      <c r="C249" s="15">
        <v>2.593994140625E-4</v>
      </c>
      <c r="D249" s="12">
        <v>7.01904296875E-4</v>
      </c>
      <c r="E249" s="12">
        <v>1.46484375E-3</v>
      </c>
      <c r="F249" s="12">
        <v>-4.364013671875E-3</v>
      </c>
    </row>
    <row r="250" spans="1:6" x14ac:dyDescent="0.25">
      <c r="A250">
        <f t="shared" si="3"/>
        <v>660</v>
      </c>
      <c r="B250" s="12">
        <v>3.41796875E-3</v>
      </c>
      <c r="C250" s="15">
        <v>1.5106201171875E-3</v>
      </c>
      <c r="D250" s="15">
        <v>1.068115234375E-4</v>
      </c>
      <c r="E250" s="12">
        <v>3.96728515625E-4</v>
      </c>
      <c r="F250" s="15">
        <v>-8.9569091796875E-3</v>
      </c>
    </row>
    <row r="251" spans="1:6" x14ac:dyDescent="0.25">
      <c r="A251">
        <f t="shared" si="3"/>
        <v>662</v>
      </c>
      <c r="B251" s="15">
        <v>-1.983642578125E-4</v>
      </c>
      <c r="C251" s="12">
        <v>4.57763671875E-4</v>
      </c>
      <c r="D251" s="15">
        <v>-1.0833740234375E-3</v>
      </c>
      <c r="E251" s="15">
        <v>2.1820068359375E-3</v>
      </c>
      <c r="F251" s="15">
        <v>-3.7078857421875E-3</v>
      </c>
    </row>
    <row r="252" spans="1:6" x14ac:dyDescent="0.25">
      <c r="A252">
        <f t="shared" si="3"/>
        <v>664</v>
      </c>
      <c r="B252" s="12">
        <v>-1.220703125E-4</v>
      </c>
      <c r="C252" s="15">
        <v>4.730224609375E-4</v>
      </c>
      <c r="D252" s="12">
        <v>1.678466796875E-3</v>
      </c>
      <c r="E252" s="15">
        <v>9.918212890625E-4</v>
      </c>
      <c r="F252" s="12">
        <v>-3.326416015625E-3</v>
      </c>
    </row>
    <row r="253" spans="1:6" x14ac:dyDescent="0.25">
      <c r="A253">
        <f t="shared" si="3"/>
        <v>666</v>
      </c>
      <c r="B253" s="12">
        <v>1.556396484375E-3</v>
      </c>
      <c r="C253" s="12">
        <v>6.103515625E-4</v>
      </c>
      <c r="D253" s="15">
        <v>1.5411376953125E-3</v>
      </c>
      <c r="E253" s="12">
        <v>5.79833984375E-4</v>
      </c>
      <c r="F253" s="15">
        <v>-6.0577392578125E-3</v>
      </c>
    </row>
    <row r="254" spans="1:6" x14ac:dyDescent="0.25">
      <c r="A254">
        <f t="shared" si="3"/>
        <v>668</v>
      </c>
      <c r="B254" s="15">
        <v>-1.678466796875E-4</v>
      </c>
      <c r="C254" s="12">
        <v>4.2724609375E-4</v>
      </c>
      <c r="D254" s="15">
        <v>5.340576171875E-4</v>
      </c>
      <c r="E254" s="12">
        <v>1.46484375E-3</v>
      </c>
      <c r="F254" s="12">
        <v>-3.021240234375E-3</v>
      </c>
    </row>
    <row r="255" spans="1:6" x14ac:dyDescent="0.25">
      <c r="A255">
        <f t="shared" si="3"/>
        <v>670</v>
      </c>
      <c r="B255" s="12">
        <v>5.79833984375E-4</v>
      </c>
      <c r="C255" s="12">
        <v>6.7138671875E-4</v>
      </c>
      <c r="D255" s="15">
        <v>2.0599365234375E-3</v>
      </c>
      <c r="E255" s="15">
        <v>3.204345703125E-4</v>
      </c>
      <c r="F255" s="12">
        <v>-5.06591796875E-3</v>
      </c>
    </row>
    <row r="256" spans="1:6" x14ac:dyDescent="0.25">
      <c r="A256">
        <f t="shared" si="3"/>
        <v>672</v>
      </c>
      <c r="B256" s="15">
        <v>7.62939453125E-5</v>
      </c>
      <c r="C256" s="12">
        <v>9.1552734375E-5</v>
      </c>
      <c r="D256" s="15">
        <v>1.5716552734375E-3</v>
      </c>
      <c r="E256" s="12">
        <v>1.03759765625E-3</v>
      </c>
      <c r="F256" s="12">
        <v>-3.936767578125E-3</v>
      </c>
    </row>
    <row r="257" spans="1:6" x14ac:dyDescent="0.25">
      <c r="A257">
        <f t="shared" si="3"/>
        <v>674</v>
      </c>
      <c r="B257" s="12">
        <v>8.23974609375E-4</v>
      </c>
      <c r="C257" s="15">
        <v>3.509521484375E-4</v>
      </c>
      <c r="D257" s="12">
        <v>7.62939453125E-4</v>
      </c>
      <c r="E257" s="12">
        <v>9.1552734375E-4</v>
      </c>
      <c r="F257" s="15">
        <v>-4.9896240234375E-3</v>
      </c>
    </row>
    <row r="258" spans="1:6" x14ac:dyDescent="0.25">
      <c r="A258">
        <f t="shared" si="3"/>
        <v>676</v>
      </c>
      <c r="B258" s="12">
        <v>4.8828125E-4</v>
      </c>
      <c r="C258" s="12">
        <v>3.0517578125E-4</v>
      </c>
      <c r="D258" s="15">
        <v>1.8768310546875E-3</v>
      </c>
      <c r="E258" s="12">
        <v>1.007080078125E-3</v>
      </c>
      <c r="F258" s="12">
        <v>-4.21142578125E-3</v>
      </c>
    </row>
    <row r="259" spans="1:6" x14ac:dyDescent="0.25">
      <c r="A259">
        <f t="shared" si="3"/>
        <v>678</v>
      </c>
      <c r="B259" s="15">
        <v>1.068115234375E-4</v>
      </c>
      <c r="C259" s="12">
        <v>3.662109375E-4</v>
      </c>
      <c r="D259" s="12">
        <v>7.62939453125E-4</v>
      </c>
      <c r="E259" s="15">
        <v>9.918212890625E-4</v>
      </c>
      <c r="F259" s="12">
        <v>-3.84521484375E-3</v>
      </c>
    </row>
    <row r="260" spans="1:6" x14ac:dyDescent="0.25">
      <c r="A260">
        <f t="shared" si="3"/>
        <v>680</v>
      </c>
      <c r="B260" s="12">
        <v>1.251220703125E-3</v>
      </c>
      <c r="C260" s="12">
        <v>3.662109375E-4</v>
      </c>
      <c r="D260" s="12">
        <v>3.265380859375E-3</v>
      </c>
      <c r="E260" s="15">
        <v>-7.62939453125E-5</v>
      </c>
      <c r="F260" s="15">
        <v>-5.0811767578125E-3</v>
      </c>
    </row>
    <row r="261" spans="1:6" x14ac:dyDescent="0.25">
      <c r="A261">
        <f t="shared" si="3"/>
        <v>682</v>
      </c>
      <c r="B261" s="15">
        <v>-1.2969970703125E-3</v>
      </c>
      <c r="C261" s="15">
        <v>4.57763671875E-5</v>
      </c>
      <c r="D261" s="15">
        <v>-1.373291015625E-4</v>
      </c>
      <c r="E261" s="12">
        <v>1.251220703125E-3</v>
      </c>
      <c r="F261" s="15">
        <v>-4.0130615234375E-3</v>
      </c>
    </row>
    <row r="262" spans="1:6" x14ac:dyDescent="0.25">
      <c r="A262">
        <f t="shared" si="3"/>
        <v>684</v>
      </c>
      <c r="B262" s="15">
        <v>2.4261474609375E-3</v>
      </c>
      <c r="C262" s="12">
        <v>8.544921875E-4</v>
      </c>
      <c r="D262" s="15">
        <v>4.5928955078125E-3</v>
      </c>
      <c r="E262" s="15">
        <v>-1.5716552734375E-3</v>
      </c>
      <c r="F262" s="12">
        <v>-3.448486328125E-3</v>
      </c>
    </row>
    <row r="263" spans="1:6" x14ac:dyDescent="0.25">
      <c r="A263">
        <f t="shared" si="3"/>
        <v>686</v>
      </c>
      <c r="B263" s="15">
        <v>-4.730224609375E-4</v>
      </c>
      <c r="C263" s="12">
        <v>4.8828125E-4</v>
      </c>
      <c r="D263" s="12">
        <v>-3.662109375E-3</v>
      </c>
      <c r="E263" s="15">
        <v>1.9683837890625E-3</v>
      </c>
      <c r="F263" s="15">
        <v>-1.5716552734375E-3</v>
      </c>
    </row>
    <row r="264" spans="1:6" x14ac:dyDescent="0.25">
      <c r="A264">
        <f t="shared" si="3"/>
        <v>688</v>
      </c>
      <c r="B264" s="15">
        <v>-2.0294189453125E-3</v>
      </c>
      <c r="C264" s="12">
        <v>-8.544921875E-4</v>
      </c>
      <c r="D264" s="15">
        <v>2.7313232421875E-3</v>
      </c>
      <c r="E264" s="12">
        <v>2.3193359375E-3</v>
      </c>
      <c r="F264" s="15">
        <v>-1.04217529296875E-2</v>
      </c>
    </row>
    <row r="265" spans="1:6" x14ac:dyDescent="0.25">
      <c r="A265">
        <f t="shared" si="3"/>
        <v>690</v>
      </c>
      <c r="B265" s="15">
        <v>2.6702880859375E-3</v>
      </c>
      <c r="C265" s="15">
        <v>4.730224609375E-4</v>
      </c>
      <c r="D265" s="15">
        <v>7.1258544921875E-3</v>
      </c>
      <c r="E265" s="15">
        <v>-1.6937255859375E-3</v>
      </c>
      <c r="F265" s="12">
        <v>-3.021240234375E-3</v>
      </c>
    </row>
    <row r="266" spans="1:6" x14ac:dyDescent="0.25">
      <c r="A266">
        <f t="shared" si="3"/>
        <v>692</v>
      </c>
      <c r="B266" s="15">
        <v>2.2735595703125E-3</v>
      </c>
      <c r="C266" s="15">
        <v>1.3580322265625E-3</v>
      </c>
      <c r="D266" s="15">
        <v>2.0904541015625E-3</v>
      </c>
      <c r="E266" s="12">
        <v>-1.190185546875E-3</v>
      </c>
      <c r="F266" s="15">
        <v>2.5787353515625E-3</v>
      </c>
    </row>
    <row r="267" spans="1:6" x14ac:dyDescent="0.25">
      <c r="A267">
        <f t="shared" si="3"/>
        <v>694</v>
      </c>
      <c r="B267" s="12">
        <v>9.765625E-4</v>
      </c>
      <c r="C267" s="15">
        <v>1.2359619140625E-3</v>
      </c>
      <c r="D267" s="15">
        <v>-3.2196044921875E-3</v>
      </c>
      <c r="E267" s="15">
        <v>1.0528564453125E-3</v>
      </c>
      <c r="F267" s="12">
        <v>-1.77001953125E-3</v>
      </c>
    </row>
    <row r="268" spans="1:6" x14ac:dyDescent="0.25">
      <c r="A268">
        <f t="shared" si="3"/>
        <v>696</v>
      </c>
      <c r="B268" s="15">
        <v>-1.6021728515625E-3</v>
      </c>
      <c r="C268" s="15">
        <v>1.983642578125E-4</v>
      </c>
      <c r="D268" s="15">
        <v>-4.1656494140625E-3</v>
      </c>
      <c r="E268" s="15">
        <v>3.0059814453125E-3</v>
      </c>
      <c r="F268" s="12">
        <v>-8.056640625E-3</v>
      </c>
    </row>
    <row r="269" spans="1:6" x14ac:dyDescent="0.25">
      <c r="A269">
        <f t="shared" si="3"/>
        <v>698</v>
      </c>
      <c r="B269" s="12">
        <v>-3.021240234375E-3</v>
      </c>
      <c r="C269" s="12">
        <v>-7.62939453125E-4</v>
      </c>
      <c r="D269" s="12">
        <v>-2.3193359375E-3</v>
      </c>
      <c r="E269" s="15">
        <v>3.8604736328125E-3</v>
      </c>
      <c r="F269" s="12">
        <v>-1.2481689453125E-2</v>
      </c>
    </row>
    <row r="270" spans="1:6" x14ac:dyDescent="0.25">
      <c r="A270">
        <f t="shared" si="3"/>
        <v>700</v>
      </c>
      <c r="B270" s="15">
        <v>-1.9989013671875E-3</v>
      </c>
      <c r="C270" s="15">
        <v>-9.002685546875E-4</v>
      </c>
      <c r="D270" s="15">
        <v>2.8533935546875E-3</v>
      </c>
      <c r="E270" s="12">
        <v>2.44140625E-4</v>
      </c>
      <c r="F270" s="15">
        <v>-7.8277587890625E-3</v>
      </c>
    </row>
    <row r="271" spans="1:6" x14ac:dyDescent="0.25">
      <c r="E271" s="12">
        <v>2.44140625E-4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70"/>
  <sheetViews>
    <sheetView zoomScale="124" zoomScaleNormal="124" workbookViewId="0">
      <selection activeCell="D1" sqref="D1:D270"/>
    </sheetView>
  </sheetViews>
  <sheetFormatPr baseColWidth="10" defaultColWidth="9.140625" defaultRowHeight="15" x14ac:dyDescent="0.25"/>
  <cols>
    <col min="1" max="1" width="12.5703125" customWidth="1"/>
    <col min="2" max="2" width="38.140625" customWidth="1"/>
    <col min="3" max="3" width="38.28515625" customWidth="1"/>
  </cols>
  <sheetData>
    <row r="1" spans="1:4" x14ac:dyDescent="0.25">
      <c r="B1" s="11" t="s">
        <v>54</v>
      </c>
      <c r="C1" s="11" t="s">
        <v>54</v>
      </c>
      <c r="D1" s="11" t="s">
        <v>54</v>
      </c>
    </row>
    <row r="2" spans="1:4" x14ac:dyDescent="0.25">
      <c r="B2" s="11" t="s">
        <v>55</v>
      </c>
      <c r="C2" s="11" t="s">
        <v>55</v>
      </c>
      <c r="D2" s="11" t="s">
        <v>55</v>
      </c>
    </row>
    <row r="3" spans="1:4" x14ac:dyDescent="0.25">
      <c r="B3" s="11" t="s">
        <v>56</v>
      </c>
      <c r="C3" s="11" t="s">
        <v>56</v>
      </c>
      <c r="D3" s="11" t="s">
        <v>56</v>
      </c>
    </row>
    <row r="4" spans="1:4" x14ac:dyDescent="0.25">
      <c r="B4" s="11" t="s">
        <v>57</v>
      </c>
      <c r="C4" s="11" t="s">
        <v>57</v>
      </c>
      <c r="D4" s="11" t="s">
        <v>57</v>
      </c>
    </row>
    <row r="5" spans="1:4" x14ac:dyDescent="0.25">
      <c r="B5" s="11" t="s">
        <v>58</v>
      </c>
      <c r="C5" s="11" t="s">
        <v>58</v>
      </c>
      <c r="D5" s="11" t="s">
        <v>58</v>
      </c>
    </row>
    <row r="6" spans="1:4" x14ac:dyDescent="0.25">
      <c r="B6" s="11" t="s">
        <v>59</v>
      </c>
      <c r="C6" s="11" t="s">
        <v>59</v>
      </c>
      <c r="D6" s="11" t="s">
        <v>59</v>
      </c>
    </row>
    <row r="7" spans="1:4" x14ac:dyDescent="0.25">
      <c r="B7" s="11" t="s">
        <v>60</v>
      </c>
      <c r="C7" s="11" t="s">
        <v>60</v>
      </c>
      <c r="D7" s="11" t="s">
        <v>60</v>
      </c>
    </row>
    <row r="8" spans="1:4" x14ac:dyDescent="0.25">
      <c r="B8" s="11" t="s">
        <v>61</v>
      </c>
      <c r="C8" s="11" t="s">
        <v>61</v>
      </c>
      <c r="D8" s="11" t="s">
        <v>61</v>
      </c>
    </row>
    <row r="9" spans="1:4" x14ac:dyDescent="0.25">
      <c r="B9" s="11" t="s">
        <v>62</v>
      </c>
      <c r="C9" s="11" t="s">
        <v>62</v>
      </c>
      <c r="D9" s="11" t="s">
        <v>62</v>
      </c>
    </row>
    <row r="10" spans="1:4" x14ac:dyDescent="0.25">
      <c r="B10" s="11" t="s">
        <v>63</v>
      </c>
      <c r="C10" s="11" t="s">
        <v>63</v>
      </c>
      <c r="D10" s="11" t="s">
        <v>63</v>
      </c>
    </row>
    <row r="11" spans="1:4" x14ac:dyDescent="0.25">
      <c r="B11" s="11" t="s">
        <v>64</v>
      </c>
      <c r="C11" s="11" t="s">
        <v>64</v>
      </c>
      <c r="D11" s="11" t="s">
        <v>64</v>
      </c>
    </row>
    <row r="12" spans="1:4" x14ac:dyDescent="0.25">
      <c r="B12" s="11" t="s">
        <v>65</v>
      </c>
      <c r="C12" s="11" t="s">
        <v>65</v>
      </c>
      <c r="D12" s="11" t="s">
        <v>65</v>
      </c>
    </row>
    <row r="13" spans="1:4" x14ac:dyDescent="0.25">
      <c r="B13" s="12"/>
      <c r="C13" s="12"/>
      <c r="D13" s="12"/>
    </row>
    <row r="14" spans="1:4" x14ac:dyDescent="0.25">
      <c r="A14" t="s">
        <v>67</v>
      </c>
      <c r="B14" s="13" t="s">
        <v>30</v>
      </c>
      <c r="C14" s="13" t="s">
        <v>31</v>
      </c>
      <c r="D14" s="13" t="s">
        <v>161</v>
      </c>
    </row>
    <row r="15" spans="1:4" x14ac:dyDescent="0.25">
      <c r="A15">
        <v>190</v>
      </c>
      <c r="B15" s="12">
        <v>0.234115600585938</v>
      </c>
      <c r="C15" s="15">
        <v>4.53948974609375E-2</v>
      </c>
      <c r="D15" s="12">
        <v>1.4711761474609399</v>
      </c>
    </row>
    <row r="16" spans="1:4" x14ac:dyDescent="0.25">
      <c r="A16">
        <f>A15+2</f>
        <v>192</v>
      </c>
      <c r="B16" s="12">
        <v>0.78721618652343806</v>
      </c>
      <c r="C16" s="12">
        <v>0.70361328125</v>
      </c>
      <c r="D16" s="12">
        <v>1.55633544921875</v>
      </c>
    </row>
    <row r="17" spans="1:4" x14ac:dyDescent="0.25">
      <c r="A17">
        <f t="shared" ref="A17:A80" si="0">A16+2</f>
        <v>194</v>
      </c>
      <c r="B17" s="12">
        <v>0.88462829589843806</v>
      </c>
      <c r="C17" s="12">
        <v>0.80999755859375</v>
      </c>
      <c r="D17" s="12">
        <v>2.3957977294921902</v>
      </c>
    </row>
    <row r="18" spans="1:4" x14ac:dyDescent="0.25">
      <c r="A18">
        <f t="shared" si="0"/>
        <v>196</v>
      </c>
      <c r="B18" s="12">
        <v>1.1793670654296899</v>
      </c>
      <c r="C18" s="12">
        <v>1.0857391357421899</v>
      </c>
      <c r="D18" s="12">
        <v>1.9866943359375</v>
      </c>
    </row>
    <row r="19" spans="1:4" x14ac:dyDescent="0.25">
      <c r="A19">
        <f t="shared" si="0"/>
        <v>198</v>
      </c>
      <c r="B19" s="12">
        <v>1.1636047363281301</v>
      </c>
      <c r="C19" s="12">
        <v>1.0706024169921899</v>
      </c>
      <c r="D19" s="12">
        <v>2.6391906738281299</v>
      </c>
    </row>
    <row r="20" spans="1:4" x14ac:dyDescent="0.25">
      <c r="A20">
        <f t="shared" si="0"/>
        <v>200</v>
      </c>
      <c r="B20" s="12">
        <v>1.255615234375</v>
      </c>
      <c r="C20" s="12">
        <v>1.0792236328125</v>
      </c>
      <c r="D20" s="12">
        <v>2.1569976806640598</v>
      </c>
    </row>
    <row r="21" spans="1:4" x14ac:dyDescent="0.25">
      <c r="A21">
        <f t="shared" si="0"/>
        <v>202</v>
      </c>
      <c r="B21" s="12">
        <v>1.2960968017578101</v>
      </c>
      <c r="C21" s="12">
        <v>1.33489990234375</v>
      </c>
      <c r="D21" s="12">
        <v>3.0069732666015598</v>
      </c>
    </row>
    <row r="22" spans="1:4" x14ac:dyDescent="0.25">
      <c r="A22">
        <f t="shared" si="0"/>
        <v>204</v>
      </c>
      <c r="B22" s="12">
        <v>1.2219390869140601</v>
      </c>
      <c r="C22" s="12">
        <v>0.95539855957031306</v>
      </c>
      <c r="D22" s="12">
        <v>2.35784912109375</v>
      </c>
    </row>
    <row r="23" spans="1:4" x14ac:dyDescent="0.25">
      <c r="A23">
        <f t="shared" si="0"/>
        <v>206</v>
      </c>
      <c r="B23" s="12">
        <v>1.5117340087890601</v>
      </c>
      <c r="C23" s="12">
        <v>1.07879638671875</v>
      </c>
      <c r="D23" s="12">
        <v>3.0802001953125</v>
      </c>
    </row>
    <row r="24" spans="1:4" x14ac:dyDescent="0.25">
      <c r="A24">
        <f t="shared" si="0"/>
        <v>208</v>
      </c>
      <c r="B24" s="12">
        <v>0.95025634765625</v>
      </c>
      <c r="C24" s="12">
        <v>0.72126770019531306</v>
      </c>
      <c r="D24" s="12">
        <v>2.3066101074218799</v>
      </c>
    </row>
    <row r="25" spans="1:4" x14ac:dyDescent="0.25">
      <c r="A25">
        <f t="shared" si="0"/>
        <v>210</v>
      </c>
      <c r="B25" s="12">
        <v>0.978302001953125</v>
      </c>
      <c r="C25" s="12">
        <v>0.67210388183593806</v>
      </c>
      <c r="D25" s="12">
        <v>2.305419921875</v>
      </c>
    </row>
    <row r="26" spans="1:4" x14ac:dyDescent="0.25">
      <c r="A26">
        <f t="shared" si="0"/>
        <v>212</v>
      </c>
      <c r="B26" s="12">
        <v>0.729766845703125</v>
      </c>
      <c r="C26" s="12">
        <v>0.51715087890625</v>
      </c>
      <c r="D26" s="12">
        <v>1.5945892333984399</v>
      </c>
    </row>
    <row r="27" spans="1:4" x14ac:dyDescent="0.25">
      <c r="A27">
        <f t="shared" si="0"/>
        <v>214</v>
      </c>
      <c r="B27" s="12">
        <v>0.76368713378906306</v>
      </c>
      <c r="C27" s="12">
        <v>0.503204345703125</v>
      </c>
      <c r="D27" s="12">
        <v>1.3744354248046899</v>
      </c>
    </row>
    <row r="28" spans="1:4" x14ac:dyDescent="0.25">
      <c r="A28">
        <f t="shared" si="0"/>
        <v>216</v>
      </c>
      <c r="B28" s="12">
        <v>0.61578369140625</v>
      </c>
      <c r="C28" s="12">
        <v>0.408233642578125</v>
      </c>
      <c r="D28" s="12">
        <v>1.0968475341796899</v>
      </c>
    </row>
    <row r="29" spans="1:4" x14ac:dyDescent="0.25">
      <c r="A29">
        <f t="shared" si="0"/>
        <v>218</v>
      </c>
      <c r="B29" s="12">
        <v>0.66011047363281306</v>
      </c>
      <c r="C29" s="12">
        <v>0.41607666015625</v>
      </c>
      <c r="D29" s="12">
        <v>0.97599792480468806</v>
      </c>
    </row>
    <row r="30" spans="1:4" x14ac:dyDescent="0.25">
      <c r="A30">
        <f t="shared" si="0"/>
        <v>220</v>
      </c>
      <c r="B30" s="12">
        <v>0.54548645019531306</v>
      </c>
      <c r="C30" s="12">
        <v>0.362075805664063</v>
      </c>
      <c r="D30" s="12">
        <v>0.84181213378906306</v>
      </c>
    </row>
    <row r="31" spans="1:4" x14ac:dyDescent="0.25">
      <c r="A31">
        <f t="shared" si="0"/>
        <v>222</v>
      </c>
      <c r="B31" s="12">
        <v>0.573089599609375</v>
      </c>
      <c r="C31" s="12">
        <v>0.381988525390625</v>
      </c>
      <c r="D31" s="12">
        <v>0.78923034667968806</v>
      </c>
    </row>
    <row r="32" spans="1:4" x14ac:dyDescent="0.25">
      <c r="A32">
        <f t="shared" si="0"/>
        <v>224</v>
      </c>
      <c r="B32" s="12">
        <v>0.489425659179688</v>
      </c>
      <c r="C32" s="12">
        <v>0.341842651367188</v>
      </c>
      <c r="D32" s="12">
        <v>0.71543884277343806</v>
      </c>
    </row>
    <row r="33" spans="1:4" x14ac:dyDescent="0.25">
      <c r="A33">
        <f t="shared" si="0"/>
        <v>226</v>
      </c>
      <c r="B33" s="12">
        <v>0.493881225585938</v>
      </c>
      <c r="C33" s="12">
        <v>0.354217529296875</v>
      </c>
      <c r="D33" s="12">
        <v>0.68318176269531306</v>
      </c>
    </row>
    <row r="34" spans="1:4" x14ac:dyDescent="0.25">
      <c r="A34">
        <f t="shared" si="0"/>
        <v>228</v>
      </c>
      <c r="B34" s="12">
        <v>0.425323486328125</v>
      </c>
      <c r="C34" s="12">
        <v>0.32354736328125</v>
      </c>
      <c r="D34" s="12">
        <v>0.625030517578125</v>
      </c>
    </row>
    <row r="35" spans="1:4" x14ac:dyDescent="0.25">
      <c r="A35">
        <f t="shared" si="0"/>
        <v>230</v>
      </c>
      <c r="B35" s="12">
        <v>0.418212890625</v>
      </c>
      <c r="C35" s="12">
        <v>0.3438720703125</v>
      </c>
      <c r="D35" s="12">
        <v>0.59326171875</v>
      </c>
    </row>
    <row r="36" spans="1:4" x14ac:dyDescent="0.25">
      <c r="A36">
        <f t="shared" si="0"/>
        <v>232</v>
      </c>
      <c r="B36" s="12">
        <v>0.385360717773438</v>
      </c>
      <c r="C36" s="12">
        <v>0.344070434570313</v>
      </c>
      <c r="D36" s="12">
        <v>0.555572509765625</v>
      </c>
    </row>
    <row r="37" spans="1:4" x14ac:dyDescent="0.25">
      <c r="A37">
        <f t="shared" si="0"/>
        <v>234</v>
      </c>
      <c r="B37" s="12">
        <v>0.38482666015625</v>
      </c>
      <c r="C37" s="12">
        <v>0.370437622070313</v>
      </c>
      <c r="D37" s="12">
        <v>0.53810119628906306</v>
      </c>
    </row>
    <row r="38" spans="1:4" x14ac:dyDescent="0.25">
      <c r="A38">
        <f t="shared" si="0"/>
        <v>236</v>
      </c>
      <c r="B38" s="12">
        <v>0.365585327148438</v>
      </c>
      <c r="C38" s="12">
        <v>0.38116455078125</v>
      </c>
      <c r="D38" s="12">
        <v>0.51280212402343806</v>
      </c>
    </row>
    <row r="39" spans="1:4" x14ac:dyDescent="0.25">
      <c r="A39">
        <f t="shared" si="0"/>
        <v>238</v>
      </c>
      <c r="B39" s="12">
        <v>0.37847900390625</v>
      </c>
      <c r="C39" s="12">
        <v>0.423416137695313</v>
      </c>
      <c r="D39" s="12">
        <v>0.513885498046875</v>
      </c>
    </row>
    <row r="40" spans="1:4" x14ac:dyDescent="0.25">
      <c r="A40">
        <f t="shared" si="0"/>
        <v>240</v>
      </c>
      <c r="B40" s="12">
        <v>0.378143310546875</v>
      </c>
      <c r="C40" s="12">
        <v>0.437820434570313</v>
      </c>
      <c r="D40" s="12">
        <v>0.51458740234375</v>
      </c>
    </row>
    <row r="41" spans="1:4" x14ac:dyDescent="0.25">
      <c r="A41">
        <f t="shared" si="0"/>
        <v>242</v>
      </c>
      <c r="B41" s="12">
        <v>0.4134521484375</v>
      </c>
      <c r="C41" s="12">
        <v>0.482757568359375</v>
      </c>
      <c r="D41" s="12">
        <v>0.529876708984375</v>
      </c>
    </row>
    <row r="42" spans="1:4" x14ac:dyDescent="0.25">
      <c r="A42">
        <f t="shared" si="0"/>
        <v>244</v>
      </c>
      <c r="B42" s="12">
        <v>0.420074462890625</v>
      </c>
      <c r="C42" s="12">
        <v>0.484817504882813</v>
      </c>
      <c r="D42" s="12">
        <v>0.52983093261718806</v>
      </c>
    </row>
    <row r="43" spans="1:4" x14ac:dyDescent="0.25">
      <c r="A43">
        <f t="shared" si="0"/>
        <v>246</v>
      </c>
      <c r="B43" s="12">
        <v>0.464462280273438</v>
      </c>
      <c r="C43" s="12">
        <v>0.530242919921875</v>
      </c>
      <c r="D43" s="12">
        <v>0.55194091796875</v>
      </c>
    </row>
    <row r="44" spans="1:4" x14ac:dyDescent="0.25">
      <c r="A44">
        <f t="shared" si="0"/>
        <v>248</v>
      </c>
      <c r="B44" s="12">
        <v>0.466110229492188</v>
      </c>
      <c r="C44" s="12">
        <v>0.50492858886718806</v>
      </c>
      <c r="D44" s="12">
        <v>0.55735778808593806</v>
      </c>
    </row>
    <row r="45" spans="1:4" x14ac:dyDescent="0.25">
      <c r="A45">
        <f t="shared" si="0"/>
        <v>250</v>
      </c>
      <c r="B45" s="12">
        <v>0.508056640625</v>
      </c>
      <c r="C45" s="12">
        <v>0.509674072265625</v>
      </c>
      <c r="D45" s="12">
        <v>0.558563232421875</v>
      </c>
    </row>
    <row r="46" spans="1:4" x14ac:dyDescent="0.25">
      <c r="A46">
        <f t="shared" si="0"/>
        <v>252</v>
      </c>
      <c r="B46" s="12">
        <v>0.487899780273438</v>
      </c>
      <c r="C46" s="12">
        <v>0.45904541015625</v>
      </c>
      <c r="D46" s="12">
        <v>0.52980041503906306</v>
      </c>
    </row>
    <row r="47" spans="1:4" x14ac:dyDescent="0.25">
      <c r="A47">
        <f t="shared" si="0"/>
        <v>254</v>
      </c>
      <c r="B47" s="12">
        <v>0.50260925292968806</v>
      </c>
      <c r="C47" s="12">
        <v>0.457733154296875</v>
      </c>
      <c r="D47" s="12">
        <v>0.511444091796875</v>
      </c>
    </row>
    <row r="48" spans="1:4" x14ac:dyDescent="0.25">
      <c r="A48">
        <f t="shared" si="0"/>
        <v>256</v>
      </c>
      <c r="B48" s="12">
        <v>0.475067138671875</v>
      </c>
      <c r="C48" s="12">
        <v>0.42535400390625</v>
      </c>
      <c r="D48" s="12">
        <v>0.494293212890625</v>
      </c>
    </row>
    <row r="49" spans="1:4" x14ac:dyDescent="0.25">
      <c r="A49">
        <f t="shared" si="0"/>
        <v>258</v>
      </c>
      <c r="B49" s="12">
        <v>0.481521606445313</v>
      </c>
      <c r="C49" s="12">
        <v>0.426055908203125</v>
      </c>
      <c r="D49" s="12">
        <v>0.494216918945313</v>
      </c>
    </row>
    <row r="50" spans="1:4" x14ac:dyDescent="0.25">
      <c r="A50">
        <f t="shared" si="0"/>
        <v>260</v>
      </c>
      <c r="B50" s="12">
        <v>0.45208740234375</v>
      </c>
      <c r="C50" s="12">
        <v>0.40313720703125</v>
      </c>
      <c r="D50" s="12">
        <v>0.47857666015625</v>
      </c>
    </row>
    <row r="51" spans="1:4" x14ac:dyDescent="0.25">
      <c r="A51">
        <f t="shared" si="0"/>
        <v>262</v>
      </c>
      <c r="B51" s="12">
        <v>0.447265625</v>
      </c>
      <c r="C51" s="12">
        <v>0.404022216796875</v>
      </c>
      <c r="D51" s="12">
        <v>0.473739624023438</v>
      </c>
    </row>
    <row r="52" spans="1:4" x14ac:dyDescent="0.25">
      <c r="A52">
        <f t="shared" si="0"/>
        <v>264</v>
      </c>
      <c r="B52" s="12">
        <v>0.418167114257813</v>
      </c>
      <c r="C52" s="12">
        <v>0.3780517578125</v>
      </c>
      <c r="D52" s="12">
        <v>0.463775634765625</v>
      </c>
    </row>
    <row r="53" spans="1:4" x14ac:dyDescent="0.25">
      <c r="A53">
        <f t="shared" si="0"/>
        <v>266</v>
      </c>
      <c r="B53" s="12">
        <v>0.412551879882813</v>
      </c>
      <c r="C53" s="12">
        <v>0.363922119140625</v>
      </c>
      <c r="D53" s="12">
        <v>0.449630737304688</v>
      </c>
    </row>
    <row r="54" spans="1:4" x14ac:dyDescent="0.25">
      <c r="A54">
        <f t="shared" si="0"/>
        <v>268</v>
      </c>
      <c r="B54" s="12">
        <v>0.381134033203125</v>
      </c>
      <c r="C54" s="12">
        <v>0.328567504882813</v>
      </c>
      <c r="D54" s="12">
        <v>0.430511474609375</v>
      </c>
    </row>
    <row r="55" spans="1:4" x14ac:dyDescent="0.25">
      <c r="A55">
        <f t="shared" si="0"/>
        <v>270</v>
      </c>
      <c r="B55" s="12">
        <v>0.365737915039063</v>
      </c>
      <c r="C55" s="12">
        <v>0.314544677734375</v>
      </c>
      <c r="D55" s="12">
        <v>0.407562255859375</v>
      </c>
    </row>
    <row r="56" spans="1:4" x14ac:dyDescent="0.25">
      <c r="A56">
        <f t="shared" si="0"/>
        <v>272</v>
      </c>
      <c r="B56" s="12">
        <v>0.32318115234375</v>
      </c>
      <c r="C56" s="12">
        <v>0.2890625</v>
      </c>
      <c r="D56" s="12">
        <v>0.387039184570313</v>
      </c>
    </row>
    <row r="57" spans="1:4" x14ac:dyDescent="0.25">
      <c r="A57">
        <f t="shared" si="0"/>
        <v>274</v>
      </c>
      <c r="B57" s="12">
        <v>0.3017578125</v>
      </c>
      <c r="C57" s="12">
        <v>0.286483764648438</v>
      </c>
      <c r="D57" s="12">
        <v>0.37103271484375</v>
      </c>
    </row>
    <row r="58" spans="1:4" x14ac:dyDescent="0.25">
      <c r="A58">
        <f t="shared" si="0"/>
        <v>276</v>
      </c>
      <c r="B58" s="12">
        <v>0.264205932617188</v>
      </c>
      <c r="C58" s="12">
        <v>0.265884399414063</v>
      </c>
      <c r="D58" s="12">
        <v>0.355545043945313</v>
      </c>
    </row>
    <row r="59" spans="1:4" x14ac:dyDescent="0.25">
      <c r="A59">
        <f t="shared" si="0"/>
        <v>278</v>
      </c>
      <c r="B59" s="12">
        <v>0.251007080078125</v>
      </c>
      <c r="C59" s="12">
        <v>0.265121459960938</v>
      </c>
      <c r="D59" s="12">
        <v>0.346893310546875</v>
      </c>
    </row>
    <row r="60" spans="1:4" x14ac:dyDescent="0.25">
      <c r="A60">
        <f t="shared" si="0"/>
        <v>280</v>
      </c>
      <c r="B60" s="12">
        <v>0.222671508789063</v>
      </c>
      <c r="C60" s="12">
        <v>0.246475219726563</v>
      </c>
      <c r="D60" s="12">
        <v>0.32989501953125</v>
      </c>
    </row>
    <row r="61" spans="1:4" x14ac:dyDescent="0.25">
      <c r="A61">
        <f t="shared" si="0"/>
        <v>282</v>
      </c>
      <c r="B61" s="12">
        <v>0.22662353515625</v>
      </c>
      <c r="C61" s="12">
        <v>0.265182495117188</v>
      </c>
      <c r="D61" s="12">
        <v>0.321746826171875</v>
      </c>
    </row>
    <row r="62" spans="1:4" x14ac:dyDescent="0.25">
      <c r="A62">
        <f t="shared" si="0"/>
        <v>284</v>
      </c>
      <c r="B62" s="12">
        <v>0.192733764648438</v>
      </c>
      <c r="C62" s="12">
        <v>0.244247436523438</v>
      </c>
      <c r="D62" s="12">
        <v>0.309646606445313</v>
      </c>
    </row>
    <row r="63" spans="1:4" x14ac:dyDescent="0.25">
      <c r="A63">
        <f t="shared" si="0"/>
        <v>286</v>
      </c>
      <c r="B63" s="12">
        <v>0.189224243164063</v>
      </c>
      <c r="C63" s="12">
        <v>0.263381958007813</v>
      </c>
      <c r="D63" s="12">
        <v>0.308914184570313</v>
      </c>
    </row>
    <row r="64" spans="1:4" x14ac:dyDescent="0.25">
      <c r="A64">
        <f t="shared" si="0"/>
        <v>288</v>
      </c>
      <c r="B64" s="12">
        <v>0.17529296875</v>
      </c>
      <c r="C64" s="12">
        <v>0.265304565429688</v>
      </c>
      <c r="D64" s="12">
        <v>0.30169677734375</v>
      </c>
    </row>
    <row r="65" spans="1:4" x14ac:dyDescent="0.25">
      <c r="A65">
        <f t="shared" si="0"/>
        <v>290</v>
      </c>
      <c r="B65" s="12">
        <v>0.17535400390625</v>
      </c>
      <c r="C65" s="12">
        <v>0.295211791992188</v>
      </c>
      <c r="D65" s="12">
        <v>0.302963256835938</v>
      </c>
    </row>
    <row r="66" spans="1:4" x14ac:dyDescent="0.25">
      <c r="A66">
        <f t="shared" si="0"/>
        <v>292</v>
      </c>
      <c r="B66" s="12">
        <v>0.168899536132813</v>
      </c>
      <c r="C66" s="12">
        <v>0.310043334960938</v>
      </c>
      <c r="D66" s="12">
        <v>0.305801391601563</v>
      </c>
    </row>
    <row r="67" spans="1:4" x14ac:dyDescent="0.25">
      <c r="A67">
        <f t="shared" si="0"/>
        <v>294</v>
      </c>
      <c r="B67" s="12">
        <v>0.177978515625</v>
      </c>
      <c r="C67" s="12">
        <v>0.349029541015625</v>
      </c>
      <c r="D67" s="12">
        <v>0.317855834960938</v>
      </c>
    </row>
    <row r="68" spans="1:4" x14ac:dyDescent="0.25">
      <c r="A68">
        <f t="shared" si="0"/>
        <v>296</v>
      </c>
      <c r="B68" s="12">
        <v>0.198211669921875</v>
      </c>
      <c r="C68" s="12">
        <v>0.368194580078125</v>
      </c>
      <c r="D68" s="12">
        <v>0.329498291015625</v>
      </c>
    </row>
    <row r="69" spans="1:4" x14ac:dyDescent="0.25">
      <c r="A69">
        <f t="shared" si="0"/>
        <v>298</v>
      </c>
      <c r="B69" s="12">
        <v>0.221221923828125</v>
      </c>
      <c r="C69" s="12">
        <v>0.409988403320313</v>
      </c>
      <c r="D69" s="12">
        <v>0.3477783203125</v>
      </c>
    </row>
    <row r="70" spans="1:4" x14ac:dyDescent="0.25">
      <c r="A70">
        <f t="shared" si="0"/>
        <v>300</v>
      </c>
      <c r="B70" s="12">
        <v>0.238723754882813</v>
      </c>
      <c r="C70" s="12">
        <v>0.431838989257813</v>
      </c>
      <c r="D70" s="12">
        <v>0.365280151367188</v>
      </c>
    </row>
    <row r="71" spans="1:4" x14ac:dyDescent="0.25">
      <c r="A71">
        <f t="shared" si="0"/>
        <v>302</v>
      </c>
      <c r="B71" s="12">
        <v>0.265655517578125</v>
      </c>
      <c r="C71" s="12">
        <v>0.48272705078125</v>
      </c>
      <c r="D71" s="12">
        <v>0.392745971679688</v>
      </c>
    </row>
    <row r="72" spans="1:4" x14ac:dyDescent="0.25">
      <c r="A72">
        <f t="shared" si="0"/>
        <v>304</v>
      </c>
      <c r="B72" s="12">
        <v>0.28204345703125</v>
      </c>
      <c r="C72" s="12">
        <v>0.507080078125</v>
      </c>
      <c r="D72" s="12">
        <v>0.417251586914063</v>
      </c>
    </row>
    <row r="73" spans="1:4" x14ac:dyDescent="0.25">
      <c r="A73">
        <f t="shared" si="0"/>
        <v>306</v>
      </c>
      <c r="B73" s="12">
        <v>0.314590454101563</v>
      </c>
      <c r="C73" s="12">
        <v>0.565460205078125</v>
      </c>
      <c r="D73" s="12">
        <v>0.453948974609375</v>
      </c>
    </row>
    <row r="74" spans="1:4" x14ac:dyDescent="0.25">
      <c r="A74">
        <f t="shared" si="0"/>
        <v>308</v>
      </c>
      <c r="B74" s="12">
        <v>0.336868286132813</v>
      </c>
      <c r="C74" s="12">
        <v>0.585906982421875</v>
      </c>
      <c r="D74" s="12">
        <v>0.48828125</v>
      </c>
    </row>
    <row r="75" spans="1:4" x14ac:dyDescent="0.25">
      <c r="A75">
        <f t="shared" si="0"/>
        <v>310</v>
      </c>
      <c r="B75" s="12">
        <v>0.364349365234375</v>
      </c>
      <c r="C75" s="12">
        <v>0.62712097167968806</v>
      </c>
      <c r="D75" s="12">
        <v>0.53300476074218806</v>
      </c>
    </row>
    <row r="76" spans="1:4" x14ac:dyDescent="0.25">
      <c r="A76">
        <f t="shared" si="0"/>
        <v>312</v>
      </c>
      <c r="B76" s="12">
        <v>0.390640258789063</v>
      </c>
      <c r="C76" s="12">
        <v>0.6158447265625</v>
      </c>
      <c r="D76" s="12">
        <v>0.55464172363281306</v>
      </c>
    </row>
    <row r="77" spans="1:4" x14ac:dyDescent="0.25">
      <c r="A77">
        <f t="shared" si="0"/>
        <v>314</v>
      </c>
      <c r="B77" s="12">
        <v>0.445648193359375</v>
      </c>
      <c r="C77" s="12">
        <v>0.647186279296875</v>
      </c>
      <c r="D77" s="12">
        <v>0.57377624511718806</v>
      </c>
    </row>
    <row r="78" spans="1:4" x14ac:dyDescent="0.25">
      <c r="A78">
        <f t="shared" si="0"/>
        <v>316</v>
      </c>
      <c r="B78" s="12">
        <v>0.469345092773438</v>
      </c>
      <c r="C78" s="12">
        <v>0.62956237792968806</v>
      </c>
      <c r="D78" s="12">
        <v>0.57078552246093806</v>
      </c>
    </row>
    <row r="79" spans="1:4" x14ac:dyDescent="0.25">
      <c r="A79">
        <f t="shared" si="0"/>
        <v>318</v>
      </c>
      <c r="B79" s="12">
        <v>0.5125732421875</v>
      </c>
      <c r="C79" s="12">
        <v>0.66819763183593806</v>
      </c>
      <c r="D79" s="12">
        <v>0.58415222167968806</v>
      </c>
    </row>
    <row r="80" spans="1:4" x14ac:dyDescent="0.25">
      <c r="A80">
        <f t="shared" si="0"/>
        <v>320</v>
      </c>
      <c r="B80" s="12">
        <v>0.51618957519531306</v>
      </c>
      <c r="C80" s="12">
        <v>0.658416748046875</v>
      </c>
      <c r="D80" s="12">
        <v>0.5869140625</v>
      </c>
    </row>
    <row r="81" spans="1:4" x14ac:dyDescent="0.25">
      <c r="A81">
        <f t="shared" ref="A81:A144" si="1">A80+2</f>
        <v>322</v>
      </c>
      <c r="B81" s="12">
        <v>0.551177978515625</v>
      </c>
      <c r="C81" s="12">
        <v>0.70024108886718806</v>
      </c>
      <c r="D81" s="12">
        <v>0.61383056640625</v>
      </c>
    </row>
    <row r="82" spans="1:4" x14ac:dyDescent="0.25">
      <c r="A82">
        <f t="shared" si="1"/>
        <v>324</v>
      </c>
      <c r="B82" s="12">
        <v>0.543212890625</v>
      </c>
      <c r="C82" s="12">
        <v>0.66203308105468806</v>
      </c>
      <c r="D82" s="12">
        <v>0.61192321777343806</v>
      </c>
    </row>
    <row r="83" spans="1:4" x14ac:dyDescent="0.25">
      <c r="A83">
        <f t="shared" si="1"/>
        <v>326</v>
      </c>
      <c r="B83" s="12">
        <v>0.58168029785156306</v>
      </c>
      <c r="C83" s="12">
        <v>0.66468811035156306</v>
      </c>
      <c r="D83" s="12">
        <v>0.627410888671875</v>
      </c>
    </row>
    <row r="84" spans="1:4" x14ac:dyDescent="0.25">
      <c r="A84">
        <f t="shared" si="1"/>
        <v>328</v>
      </c>
      <c r="B84" s="12">
        <v>0.573760986328125</v>
      </c>
      <c r="C84" s="12">
        <v>0.58805847167968806</v>
      </c>
      <c r="D84" s="12">
        <v>0.59974670410156306</v>
      </c>
    </row>
    <row r="85" spans="1:4" x14ac:dyDescent="0.25">
      <c r="A85">
        <f t="shared" si="1"/>
        <v>330</v>
      </c>
      <c r="B85" s="12">
        <v>0.617279052734375</v>
      </c>
      <c r="C85" s="12">
        <v>0.559326171875</v>
      </c>
      <c r="D85" s="12">
        <v>0.56779479980468806</v>
      </c>
    </row>
    <row r="86" spans="1:4" x14ac:dyDescent="0.25">
      <c r="A86">
        <f t="shared" si="1"/>
        <v>332</v>
      </c>
      <c r="B86" s="12">
        <v>0.596343994140625</v>
      </c>
      <c r="C86" s="12">
        <v>0.486160278320313</v>
      </c>
      <c r="D86" s="12">
        <v>0.51194763183593806</v>
      </c>
    </row>
    <row r="87" spans="1:4" x14ac:dyDescent="0.25">
      <c r="A87">
        <f t="shared" si="1"/>
        <v>334</v>
      </c>
      <c r="B87" s="12">
        <v>0.61956787109375</v>
      </c>
      <c r="C87" s="12">
        <v>0.468490600585938</v>
      </c>
      <c r="D87" s="12">
        <v>0.453536987304688</v>
      </c>
    </row>
    <row r="88" spans="1:4" x14ac:dyDescent="0.25">
      <c r="A88">
        <f t="shared" si="1"/>
        <v>336</v>
      </c>
      <c r="B88" s="12">
        <v>0.567840576171875</v>
      </c>
      <c r="C88" s="12">
        <v>0.427871704101563</v>
      </c>
      <c r="D88" s="12">
        <v>0.386505126953125</v>
      </c>
    </row>
    <row r="89" spans="1:4" x14ac:dyDescent="0.25">
      <c r="A89">
        <f t="shared" si="1"/>
        <v>338</v>
      </c>
      <c r="B89" s="12">
        <v>0.55485534667968806</v>
      </c>
      <c r="C89" s="12">
        <v>0.436019897460938</v>
      </c>
      <c r="D89" s="12">
        <v>0.34588623046875</v>
      </c>
    </row>
    <row r="90" spans="1:4" x14ac:dyDescent="0.25">
      <c r="A90">
        <f t="shared" si="1"/>
        <v>340</v>
      </c>
      <c r="B90" s="12">
        <v>0.482177734375</v>
      </c>
      <c r="C90" s="12">
        <v>0.423812866210938</v>
      </c>
      <c r="D90" s="12">
        <v>0.314315795898438</v>
      </c>
    </row>
    <row r="91" spans="1:4" x14ac:dyDescent="0.25">
      <c r="A91">
        <f t="shared" si="1"/>
        <v>342</v>
      </c>
      <c r="B91" s="12">
        <v>0.446640014648438</v>
      </c>
      <c r="C91" s="12">
        <v>0.458358764648438</v>
      </c>
      <c r="D91" s="12">
        <v>0.306808471679688</v>
      </c>
    </row>
    <row r="92" spans="1:4" x14ac:dyDescent="0.25">
      <c r="A92">
        <f t="shared" si="1"/>
        <v>344</v>
      </c>
      <c r="B92" s="12">
        <v>0.38104248046875</v>
      </c>
      <c r="C92" s="12">
        <v>0.468429565429688</v>
      </c>
      <c r="D92" s="12">
        <v>0.303665161132813</v>
      </c>
    </row>
    <row r="93" spans="1:4" x14ac:dyDescent="0.25">
      <c r="A93">
        <f t="shared" si="1"/>
        <v>346</v>
      </c>
      <c r="B93" s="12">
        <v>0.349334716796875</v>
      </c>
      <c r="C93" s="12">
        <v>0.527679443359375</v>
      </c>
      <c r="D93" s="12">
        <v>0.317581176757813</v>
      </c>
    </row>
    <row r="94" spans="1:4" x14ac:dyDescent="0.25">
      <c r="A94">
        <f t="shared" si="1"/>
        <v>348</v>
      </c>
      <c r="B94" s="12">
        <v>0.305221557617188</v>
      </c>
      <c r="C94" s="12">
        <v>0.547576904296875</v>
      </c>
      <c r="D94" s="12">
        <v>0.3314208984375</v>
      </c>
    </row>
    <row r="95" spans="1:4" x14ac:dyDescent="0.25">
      <c r="A95">
        <f t="shared" si="1"/>
        <v>350</v>
      </c>
      <c r="B95" s="12">
        <v>0.290374755859375</v>
      </c>
      <c r="C95" s="12">
        <v>0.62394714355468806</v>
      </c>
      <c r="D95" s="12">
        <v>0.360885620117188</v>
      </c>
    </row>
    <row r="96" spans="1:4" x14ac:dyDescent="0.25">
      <c r="A96">
        <f t="shared" si="1"/>
        <v>352</v>
      </c>
      <c r="B96" s="12">
        <v>0.270339965820313</v>
      </c>
      <c r="C96" s="12">
        <v>0.6435546875</v>
      </c>
      <c r="D96" s="12">
        <v>0.38677978515625</v>
      </c>
    </row>
    <row r="97" spans="1:4" x14ac:dyDescent="0.25">
      <c r="A97">
        <f t="shared" si="1"/>
        <v>354</v>
      </c>
      <c r="B97" s="12">
        <v>0.27581787109375</v>
      </c>
      <c r="C97" s="12">
        <v>0.71702575683593806</v>
      </c>
      <c r="D97" s="12">
        <v>0.428466796875</v>
      </c>
    </row>
    <row r="98" spans="1:4" x14ac:dyDescent="0.25">
      <c r="A98">
        <f t="shared" si="1"/>
        <v>356</v>
      </c>
      <c r="B98" s="12">
        <v>0.2760009765625</v>
      </c>
      <c r="C98" s="12">
        <v>0.70579528808593806</v>
      </c>
      <c r="D98" s="12">
        <v>0.463577270507813</v>
      </c>
    </row>
    <row r="99" spans="1:4" x14ac:dyDescent="0.25">
      <c r="A99">
        <f t="shared" si="1"/>
        <v>358</v>
      </c>
      <c r="B99" s="12">
        <v>0.296737670898438</v>
      </c>
      <c r="C99" s="12">
        <v>0.76025390625</v>
      </c>
      <c r="D99" s="12">
        <v>0.51432800292968806</v>
      </c>
    </row>
    <row r="100" spans="1:4" x14ac:dyDescent="0.25">
      <c r="A100">
        <f t="shared" si="1"/>
        <v>360</v>
      </c>
      <c r="B100" s="12">
        <v>0.307327270507813</v>
      </c>
      <c r="C100" s="12">
        <v>0.74363708496093806</v>
      </c>
      <c r="D100" s="12">
        <v>0.545684814453125</v>
      </c>
    </row>
    <row r="101" spans="1:4" x14ac:dyDescent="0.25">
      <c r="A101">
        <f t="shared" si="1"/>
        <v>362</v>
      </c>
      <c r="B101" s="12">
        <v>0.337982177734375</v>
      </c>
      <c r="C101" s="12">
        <v>0.80320739746093806</v>
      </c>
      <c r="D101" s="12">
        <v>0.58543395996093806</v>
      </c>
    </row>
    <row r="102" spans="1:4" x14ac:dyDescent="0.25">
      <c r="A102">
        <f t="shared" si="1"/>
        <v>364</v>
      </c>
      <c r="B102" s="12">
        <v>0.3519287109375</v>
      </c>
      <c r="C102" s="12">
        <v>0.78300476074218806</v>
      </c>
      <c r="D102" s="12">
        <v>0.58642578125</v>
      </c>
    </row>
    <row r="103" spans="1:4" x14ac:dyDescent="0.25">
      <c r="A103">
        <f t="shared" si="1"/>
        <v>366</v>
      </c>
      <c r="B103" s="12">
        <v>0.386856079101563</v>
      </c>
      <c r="C103" s="12">
        <v>0.85218811035156306</v>
      </c>
      <c r="D103" s="12">
        <v>0.62025451660156306</v>
      </c>
    </row>
    <row r="104" spans="1:4" x14ac:dyDescent="0.25">
      <c r="A104">
        <f t="shared" si="1"/>
        <v>368</v>
      </c>
      <c r="B104" s="12">
        <v>0.3983154296875</v>
      </c>
      <c r="C104" s="12">
        <v>0.82574462890625</v>
      </c>
      <c r="D104" s="12">
        <v>0.63224792480468806</v>
      </c>
    </row>
    <row r="105" spans="1:4" x14ac:dyDescent="0.25">
      <c r="A105">
        <f t="shared" si="1"/>
        <v>370</v>
      </c>
      <c r="B105" s="12">
        <v>0.434478759765625</v>
      </c>
      <c r="C105" s="17">
        <v>0.89869689941406306</v>
      </c>
      <c r="D105" s="12">
        <v>0.66267395019531306</v>
      </c>
    </row>
    <row r="106" spans="1:4" x14ac:dyDescent="0.25">
      <c r="A106">
        <f t="shared" si="1"/>
        <v>372</v>
      </c>
      <c r="B106" s="12">
        <v>0.445510864257813</v>
      </c>
      <c r="C106" s="12">
        <v>0.85882568359375</v>
      </c>
      <c r="D106" s="12">
        <v>0.662322998046875</v>
      </c>
    </row>
    <row r="107" spans="1:4" x14ac:dyDescent="0.25">
      <c r="A107">
        <f t="shared" si="1"/>
        <v>374</v>
      </c>
      <c r="B107" s="12">
        <v>0.483566284179688</v>
      </c>
      <c r="C107" s="12">
        <v>0.88751220703125</v>
      </c>
      <c r="D107" s="12">
        <v>0.69270324707031306</v>
      </c>
    </row>
    <row r="108" spans="1:4" x14ac:dyDescent="0.25">
      <c r="A108">
        <f t="shared" si="1"/>
        <v>376</v>
      </c>
      <c r="B108" s="12">
        <v>0.483489990234375</v>
      </c>
      <c r="C108" s="12">
        <v>0.798858642578125</v>
      </c>
      <c r="D108" s="12">
        <v>0.701385498046875</v>
      </c>
    </row>
    <row r="109" spans="1:4" x14ac:dyDescent="0.25">
      <c r="A109">
        <f t="shared" si="1"/>
        <v>378</v>
      </c>
      <c r="B109" s="12">
        <v>0.50932312011718806</v>
      </c>
      <c r="C109" s="12">
        <v>0.784515380859375</v>
      </c>
      <c r="D109" s="12">
        <v>0.73793029785156306</v>
      </c>
    </row>
    <row r="110" spans="1:4" x14ac:dyDescent="0.25">
      <c r="A110">
        <f t="shared" si="1"/>
        <v>380</v>
      </c>
      <c r="B110" s="12">
        <v>0.503875732421875</v>
      </c>
      <c r="C110" s="12">
        <v>0.69964599609375</v>
      </c>
      <c r="D110" s="12">
        <v>0.73191833496093806</v>
      </c>
    </row>
    <row r="111" spans="1:4" x14ac:dyDescent="0.25">
      <c r="A111">
        <f t="shared" si="1"/>
        <v>382</v>
      </c>
      <c r="B111" s="12">
        <v>0.52992248535156306</v>
      </c>
      <c r="C111" s="12">
        <v>0.65611267089843806</v>
      </c>
      <c r="D111" s="12">
        <v>0.74200439453125</v>
      </c>
    </row>
    <row r="112" spans="1:4" x14ac:dyDescent="0.25">
      <c r="A112">
        <f t="shared" si="1"/>
        <v>384</v>
      </c>
      <c r="B112" s="12">
        <v>0.526947021484375</v>
      </c>
      <c r="C112" s="12">
        <v>0.54429626464843806</v>
      </c>
      <c r="D112" s="12">
        <v>0.71598815917968806</v>
      </c>
    </row>
    <row r="113" spans="1:4" x14ac:dyDescent="0.25">
      <c r="A113">
        <f t="shared" si="1"/>
        <v>386</v>
      </c>
      <c r="B113" s="12">
        <v>0.55389404296875</v>
      </c>
      <c r="C113" s="12">
        <v>0.454498291015625</v>
      </c>
      <c r="D113" s="12">
        <v>0.71624755859375</v>
      </c>
    </row>
    <row r="114" spans="1:4" x14ac:dyDescent="0.25">
      <c r="A114">
        <f t="shared" si="1"/>
        <v>388</v>
      </c>
      <c r="B114" s="12">
        <v>0.53843688964843806</v>
      </c>
      <c r="C114" s="12">
        <v>0.345016479492188</v>
      </c>
      <c r="D114" s="12">
        <v>0.67625427246093806</v>
      </c>
    </row>
    <row r="115" spans="1:4" x14ac:dyDescent="0.25">
      <c r="A115">
        <f t="shared" si="1"/>
        <v>390</v>
      </c>
      <c r="B115" s="12">
        <v>0.56953430175781306</v>
      </c>
      <c r="C115" s="12">
        <v>0.272125244140625</v>
      </c>
      <c r="D115" s="12">
        <v>0.628509521484375</v>
      </c>
    </row>
    <row r="116" spans="1:4" x14ac:dyDescent="0.25">
      <c r="A116">
        <f t="shared" si="1"/>
        <v>392</v>
      </c>
      <c r="B116" s="12">
        <v>0.55485534667968806</v>
      </c>
      <c r="C116" s="12">
        <v>0.21563720703125</v>
      </c>
      <c r="D116" s="12">
        <v>0.53944396972656306</v>
      </c>
    </row>
    <row r="117" spans="1:4" x14ac:dyDescent="0.25">
      <c r="A117">
        <f t="shared" si="1"/>
        <v>394</v>
      </c>
      <c r="B117" s="17">
        <v>0.57208251953125</v>
      </c>
      <c r="C117" s="12">
        <v>0.167388916015625</v>
      </c>
      <c r="D117" s="12">
        <v>0.444732666015625</v>
      </c>
    </row>
    <row r="118" spans="1:4" x14ac:dyDescent="0.25">
      <c r="A118">
        <f t="shared" si="1"/>
        <v>396</v>
      </c>
      <c r="B118" s="12">
        <v>0.5345458984375</v>
      </c>
      <c r="C118" s="12">
        <v>0.132949829101563</v>
      </c>
      <c r="D118" s="12">
        <v>0.34686279296875</v>
      </c>
    </row>
    <row r="119" spans="1:4" x14ac:dyDescent="0.25">
      <c r="A119">
        <f t="shared" si="1"/>
        <v>398</v>
      </c>
      <c r="B119" s="12">
        <v>0.498825073242188</v>
      </c>
      <c r="C119" s="12">
        <v>9.80224609375E-2</v>
      </c>
      <c r="D119" s="12">
        <v>0.2801513671875</v>
      </c>
    </row>
    <row r="120" spans="1:4" x14ac:dyDescent="0.25">
      <c r="A120">
        <f t="shared" si="1"/>
        <v>400</v>
      </c>
      <c r="B120" s="12">
        <v>0.432388305664063</v>
      </c>
      <c r="C120" s="12">
        <v>6.9427490234375E-2</v>
      </c>
      <c r="D120" s="12">
        <v>0.221328735351563</v>
      </c>
    </row>
    <row r="121" spans="1:4" x14ac:dyDescent="0.25">
      <c r="A121">
        <f t="shared" si="1"/>
        <v>402</v>
      </c>
      <c r="B121" s="12">
        <v>0.389694213867188</v>
      </c>
      <c r="C121" s="15">
        <v>5.61065673828125E-2</v>
      </c>
      <c r="D121" s="12">
        <v>0.1759033203125</v>
      </c>
    </row>
    <row r="122" spans="1:4" x14ac:dyDescent="0.25">
      <c r="A122">
        <f t="shared" si="1"/>
        <v>404</v>
      </c>
      <c r="B122" s="12">
        <v>0.328323364257813</v>
      </c>
      <c r="C122" s="12">
        <v>3.448486328125E-2</v>
      </c>
      <c r="D122" s="12">
        <v>0.128372192382813</v>
      </c>
    </row>
    <row r="123" spans="1:4" x14ac:dyDescent="0.25">
      <c r="A123">
        <f t="shared" si="1"/>
        <v>406</v>
      </c>
      <c r="B123" s="12">
        <v>0.307296752929688</v>
      </c>
      <c r="C123" s="12">
        <v>2.9815673828125E-2</v>
      </c>
      <c r="D123" s="15">
        <v>9.51080322265625E-2</v>
      </c>
    </row>
    <row r="124" spans="1:4" x14ac:dyDescent="0.25">
      <c r="A124">
        <f t="shared" si="1"/>
        <v>408</v>
      </c>
      <c r="B124" s="12">
        <v>0.26019287109375</v>
      </c>
      <c r="C124" s="15">
        <v>2.07977294921875E-2</v>
      </c>
      <c r="D124" s="12">
        <v>6.4483642578125E-2</v>
      </c>
    </row>
    <row r="125" spans="1:4" x14ac:dyDescent="0.25">
      <c r="A125">
        <f t="shared" si="1"/>
        <v>410</v>
      </c>
      <c r="B125" s="12">
        <v>0.219329833984375</v>
      </c>
      <c r="C125" s="12">
        <v>1.422119140625E-2</v>
      </c>
      <c r="D125" s="12">
        <v>4.3853759765625E-2</v>
      </c>
    </row>
    <row r="126" spans="1:4" x14ac:dyDescent="0.25">
      <c r="A126">
        <f t="shared" si="1"/>
        <v>412</v>
      </c>
      <c r="B126" s="12">
        <v>0.171112060546875</v>
      </c>
      <c r="C126" s="12">
        <v>1.1474609375E-2</v>
      </c>
      <c r="D126" s="12">
        <v>2.91748046875E-2</v>
      </c>
    </row>
    <row r="127" spans="1:4" x14ac:dyDescent="0.25">
      <c r="A127">
        <f t="shared" si="1"/>
        <v>414</v>
      </c>
      <c r="B127" s="12">
        <v>0.13958740234375</v>
      </c>
      <c r="C127" s="12">
        <v>7.99560546875E-3</v>
      </c>
      <c r="D127" s="15">
        <v>2.02178955078125E-2</v>
      </c>
    </row>
    <row r="128" spans="1:4" x14ac:dyDescent="0.25">
      <c r="A128">
        <f t="shared" si="1"/>
        <v>416</v>
      </c>
      <c r="B128" s="12">
        <v>0.108047485351563</v>
      </c>
      <c r="C128" s="15">
        <v>5.4779052734375E-3</v>
      </c>
      <c r="D128" s="12">
        <v>1.3824462890625E-2</v>
      </c>
    </row>
    <row r="129" spans="1:4" x14ac:dyDescent="0.25">
      <c r="A129">
        <f t="shared" si="1"/>
        <v>418</v>
      </c>
      <c r="B129" s="15">
        <v>8.74176025390625E-2</v>
      </c>
      <c r="C129" s="12">
        <v>4.119873046875E-3</v>
      </c>
      <c r="D129" s="12">
        <v>9.94873046875E-3</v>
      </c>
    </row>
    <row r="130" spans="1:4" x14ac:dyDescent="0.25">
      <c r="A130">
        <f t="shared" si="1"/>
        <v>420</v>
      </c>
      <c r="B130" s="12">
        <v>6.884765625E-2</v>
      </c>
      <c r="C130" s="12">
        <v>3.936767578125E-3</v>
      </c>
      <c r="D130" s="12">
        <v>7.26318359375E-3</v>
      </c>
    </row>
    <row r="131" spans="1:4" x14ac:dyDescent="0.25">
      <c r="A131">
        <f t="shared" si="1"/>
        <v>422</v>
      </c>
      <c r="B131" s="12">
        <v>6.341552734375E-2</v>
      </c>
      <c r="C131" s="15">
        <v>3.9215087890625E-3</v>
      </c>
      <c r="D131" s="15">
        <v>5.0201416015625E-3</v>
      </c>
    </row>
    <row r="132" spans="1:4" x14ac:dyDescent="0.25">
      <c r="A132">
        <f t="shared" si="1"/>
        <v>424</v>
      </c>
      <c r="B132" s="12">
        <v>5.3924560546875E-2</v>
      </c>
      <c r="C132" s="15">
        <v>1.0528564453125E-3</v>
      </c>
      <c r="D132" s="15">
        <v>3.7994384765625E-3</v>
      </c>
    </row>
    <row r="133" spans="1:4" x14ac:dyDescent="0.25">
      <c r="A133">
        <f t="shared" si="1"/>
        <v>426</v>
      </c>
      <c r="B133" s="12">
        <v>4.6539306640625E-2</v>
      </c>
      <c r="C133" s="15">
        <v>-4.119873046875E-4</v>
      </c>
      <c r="D133" s="12">
        <v>3.204345703125E-3</v>
      </c>
    </row>
    <row r="134" spans="1:4" x14ac:dyDescent="0.25">
      <c r="A134">
        <f t="shared" si="1"/>
        <v>428</v>
      </c>
      <c r="B134" s="12">
        <v>3.863525390625E-2</v>
      </c>
      <c r="C134" s="12">
        <v>-1.52587890625E-4</v>
      </c>
      <c r="D134" s="12">
        <v>2.01416015625E-3</v>
      </c>
    </row>
    <row r="135" spans="1:4" x14ac:dyDescent="0.25">
      <c r="A135">
        <f t="shared" si="1"/>
        <v>430</v>
      </c>
      <c r="B135" s="15">
        <v>2.78472900390625E-2</v>
      </c>
      <c r="C135" s="12">
        <v>1.8310546875E-3</v>
      </c>
      <c r="D135" s="15">
        <v>1.3885498046875E-3</v>
      </c>
    </row>
    <row r="136" spans="1:4" x14ac:dyDescent="0.25">
      <c r="A136">
        <f t="shared" si="1"/>
        <v>432</v>
      </c>
      <c r="B136" s="15">
        <v>2.78778076171875E-2</v>
      </c>
      <c r="C136" s="12">
        <v>-2.838134765625E-3</v>
      </c>
      <c r="D136" s="15">
        <v>7.781982421875E-4</v>
      </c>
    </row>
    <row r="137" spans="1:4" x14ac:dyDescent="0.25">
      <c r="A137">
        <f t="shared" si="1"/>
        <v>434</v>
      </c>
      <c r="B137" s="12">
        <v>2.3101806640625E-2</v>
      </c>
      <c r="C137" s="15">
        <v>-1.1444091796875E-3</v>
      </c>
      <c r="D137" s="15">
        <v>6.866455078125E-4</v>
      </c>
    </row>
    <row r="138" spans="1:4" x14ac:dyDescent="0.25">
      <c r="A138">
        <f t="shared" si="1"/>
        <v>436</v>
      </c>
      <c r="B138" s="15">
        <v>1.88140869140625E-2</v>
      </c>
      <c r="C138" s="15">
        <v>-1.4495849609375E-3</v>
      </c>
      <c r="D138" s="12">
        <v>2.13623046875E-4</v>
      </c>
    </row>
    <row r="139" spans="1:4" x14ac:dyDescent="0.25">
      <c r="A139">
        <f t="shared" si="1"/>
        <v>438</v>
      </c>
      <c r="B139" s="15">
        <v>1.54571533203125E-2</v>
      </c>
      <c r="C139" s="15">
        <v>-1.8768310546875E-3</v>
      </c>
      <c r="D139" s="12">
        <v>-1.52587890625E-4</v>
      </c>
    </row>
    <row r="140" spans="1:4" x14ac:dyDescent="0.25">
      <c r="A140">
        <f t="shared" si="1"/>
        <v>440</v>
      </c>
      <c r="B140" s="12">
        <v>9.46044921875E-3</v>
      </c>
      <c r="C140" s="15">
        <v>-8.697509765625E-4</v>
      </c>
      <c r="D140" s="15">
        <v>-1.678466796875E-4</v>
      </c>
    </row>
    <row r="141" spans="1:4" x14ac:dyDescent="0.25">
      <c r="A141">
        <f t="shared" si="1"/>
        <v>442</v>
      </c>
      <c r="B141" s="15">
        <v>1.00555419921875E-2</v>
      </c>
      <c r="C141" s="12">
        <v>-2.166748046875E-3</v>
      </c>
      <c r="D141" s="12">
        <v>-7.32421875E-4</v>
      </c>
    </row>
    <row r="142" spans="1:4" x14ac:dyDescent="0.25">
      <c r="A142">
        <f t="shared" si="1"/>
        <v>444</v>
      </c>
      <c r="B142" s="12">
        <v>8.087158203125E-3</v>
      </c>
      <c r="C142" s="12">
        <v>-2.50244140625E-3</v>
      </c>
      <c r="D142" s="15">
        <v>-7.476806640625E-4</v>
      </c>
    </row>
    <row r="143" spans="1:4" x14ac:dyDescent="0.25">
      <c r="A143">
        <f t="shared" si="1"/>
        <v>446</v>
      </c>
      <c r="B143" s="12">
        <v>6.561279296875E-3</v>
      </c>
      <c r="C143" s="15">
        <v>-3.0975341796875E-3</v>
      </c>
      <c r="D143" s="15">
        <v>-9.918212890625E-4</v>
      </c>
    </row>
    <row r="144" spans="1:4" x14ac:dyDescent="0.25">
      <c r="A144">
        <f t="shared" si="1"/>
        <v>448</v>
      </c>
      <c r="B144" s="12">
        <v>5.157470703125E-3</v>
      </c>
      <c r="C144" s="12">
        <v>-3.875732421875E-3</v>
      </c>
      <c r="D144" s="12">
        <v>-1.129150390625E-3</v>
      </c>
    </row>
    <row r="145" spans="1:4" x14ac:dyDescent="0.25">
      <c r="A145">
        <f t="shared" ref="A145:A208" si="2">A144+2</f>
        <v>450</v>
      </c>
      <c r="B145" s="15">
        <v>4.0130615234375E-3</v>
      </c>
      <c r="C145" s="15">
        <v>-4.1351318359375E-3</v>
      </c>
      <c r="D145" s="12">
        <v>-1.251220703125E-3</v>
      </c>
    </row>
    <row r="146" spans="1:4" x14ac:dyDescent="0.25">
      <c r="A146">
        <f t="shared" si="2"/>
        <v>452</v>
      </c>
      <c r="B146" s="12">
        <v>3.143310546875E-3</v>
      </c>
      <c r="C146" s="15">
        <v>-4.4403076171875E-3</v>
      </c>
      <c r="D146" s="15">
        <v>-1.3580322265625E-3</v>
      </c>
    </row>
    <row r="147" spans="1:4" x14ac:dyDescent="0.25">
      <c r="A147">
        <f t="shared" si="2"/>
        <v>454</v>
      </c>
      <c r="B147" s="15">
        <v>2.4566650390625E-3</v>
      </c>
      <c r="C147" s="15">
        <v>-4.3792724609375E-3</v>
      </c>
      <c r="D147" s="12">
        <v>-1.220703125E-3</v>
      </c>
    </row>
    <row r="148" spans="1:4" x14ac:dyDescent="0.25">
      <c r="A148">
        <f t="shared" si="2"/>
        <v>456</v>
      </c>
      <c r="B148" s="12">
        <v>1.708984375E-3</v>
      </c>
      <c r="C148" s="12">
        <v>-3.90625E-3</v>
      </c>
      <c r="D148" s="15">
        <v>-1.5411376953125E-3</v>
      </c>
    </row>
    <row r="149" spans="1:4" x14ac:dyDescent="0.25">
      <c r="A149">
        <f t="shared" si="2"/>
        <v>458</v>
      </c>
      <c r="B149" s="12">
        <v>1.0986328125E-3</v>
      </c>
      <c r="C149" s="15">
        <v>-2.5177001953125E-3</v>
      </c>
      <c r="D149" s="15">
        <v>-1.6021728515625E-3</v>
      </c>
    </row>
    <row r="150" spans="1:4" x14ac:dyDescent="0.25">
      <c r="A150">
        <f t="shared" si="2"/>
        <v>460</v>
      </c>
      <c r="B150" s="15">
        <v>1.2664794921875E-3</v>
      </c>
      <c r="C150" s="15">
        <v>-3.4637451171875E-3</v>
      </c>
      <c r="D150" s="15">
        <v>-1.7852783203125E-3</v>
      </c>
    </row>
    <row r="151" spans="1:4" x14ac:dyDescent="0.25">
      <c r="A151">
        <f t="shared" si="2"/>
        <v>462</v>
      </c>
      <c r="B151" s="15">
        <v>1.0833740234375E-3</v>
      </c>
      <c r="C151" s="12">
        <v>-4.39453125E-3</v>
      </c>
      <c r="D151" s="12">
        <v>-1.8310546875E-3</v>
      </c>
    </row>
    <row r="152" spans="1:4" x14ac:dyDescent="0.25">
      <c r="A152">
        <f t="shared" si="2"/>
        <v>464</v>
      </c>
      <c r="B152" s="12">
        <v>3.0517578125E-5</v>
      </c>
      <c r="C152" s="15">
        <v>-1.2359619140625E-3</v>
      </c>
      <c r="D152" s="15">
        <v>-1.9378662109375E-3</v>
      </c>
    </row>
    <row r="153" spans="1:4" x14ac:dyDescent="0.25">
      <c r="A153">
        <f t="shared" si="2"/>
        <v>466</v>
      </c>
      <c r="B153" s="15">
        <v>6.866455078125E-4</v>
      </c>
      <c r="C153" s="12">
        <v>-3.173828125E-3</v>
      </c>
      <c r="D153" s="12">
        <v>-2.471923828125E-3</v>
      </c>
    </row>
    <row r="154" spans="1:4" x14ac:dyDescent="0.25">
      <c r="A154">
        <f t="shared" si="2"/>
        <v>468</v>
      </c>
      <c r="B154" s="15">
        <v>3.509521484375E-4</v>
      </c>
      <c r="C154" s="15">
        <v>-3.2806396484375E-3</v>
      </c>
      <c r="D154" s="12">
        <v>-2.197265625E-3</v>
      </c>
    </row>
    <row r="155" spans="1:4" x14ac:dyDescent="0.25">
      <c r="A155">
        <f t="shared" si="2"/>
        <v>470</v>
      </c>
      <c r="B155" s="15">
        <v>4.730224609375E-4</v>
      </c>
      <c r="C155" s="12">
        <v>-5.79833984375E-3</v>
      </c>
      <c r="D155" s="12">
        <v>-2.197265625E-3</v>
      </c>
    </row>
    <row r="156" spans="1:4" x14ac:dyDescent="0.25">
      <c r="A156">
        <f t="shared" si="2"/>
        <v>472</v>
      </c>
      <c r="B156" s="12">
        <v>-5.79833984375E-4</v>
      </c>
      <c r="C156" s="15">
        <v>-2.8228759765625E-3</v>
      </c>
      <c r="D156" s="12">
        <v>-2.0751953125E-3</v>
      </c>
    </row>
    <row r="157" spans="1:4" x14ac:dyDescent="0.25">
      <c r="A157">
        <f t="shared" si="2"/>
        <v>474</v>
      </c>
      <c r="B157" s="15">
        <v>-1.068115234375E-4</v>
      </c>
      <c r="C157" s="15">
        <v>-3.1890869140625E-3</v>
      </c>
      <c r="D157" s="12">
        <v>-2.349853515625E-3</v>
      </c>
    </row>
    <row r="158" spans="1:4" x14ac:dyDescent="0.25">
      <c r="A158">
        <f t="shared" si="2"/>
        <v>476</v>
      </c>
      <c r="B158" s="15">
        <v>-4.57763671875E-5</v>
      </c>
      <c r="C158" s="15">
        <v>-3.3416748046875E-3</v>
      </c>
      <c r="D158" s="12">
        <v>-2.685546875E-3</v>
      </c>
    </row>
    <row r="159" spans="1:4" x14ac:dyDescent="0.25">
      <c r="A159">
        <f t="shared" si="2"/>
        <v>478</v>
      </c>
      <c r="B159" s="15">
        <v>-3.204345703125E-4</v>
      </c>
      <c r="C159" s="12">
        <v>-3.448486328125E-3</v>
      </c>
      <c r="D159" s="12">
        <v>-2.74658203125E-3</v>
      </c>
    </row>
    <row r="160" spans="1:4" x14ac:dyDescent="0.25">
      <c r="A160">
        <f t="shared" si="2"/>
        <v>480</v>
      </c>
      <c r="B160" s="15">
        <v>-5.645751953125E-4</v>
      </c>
      <c r="C160" s="15">
        <v>-2.3040771484375E-3</v>
      </c>
      <c r="D160" s="12">
        <v>-7.9345703125E-4</v>
      </c>
    </row>
    <row r="161" spans="1:4" x14ac:dyDescent="0.25">
      <c r="A161">
        <f t="shared" si="2"/>
        <v>482</v>
      </c>
      <c r="B161" s="15">
        <v>-3.814697265625E-4</v>
      </c>
      <c r="C161" s="12">
        <v>-2.9296875E-3</v>
      </c>
      <c r="D161" s="15">
        <v>-3.3721923828125E-3</v>
      </c>
    </row>
    <row r="162" spans="1:4" x14ac:dyDescent="0.25">
      <c r="A162">
        <f t="shared" si="2"/>
        <v>484</v>
      </c>
      <c r="B162" s="12">
        <v>-9.765625E-4</v>
      </c>
      <c r="C162" s="15">
        <v>-1.4495849609375E-3</v>
      </c>
      <c r="D162" s="12">
        <v>-3.5400390625E-3</v>
      </c>
    </row>
    <row r="163" spans="1:4" x14ac:dyDescent="0.25">
      <c r="A163">
        <f t="shared" si="2"/>
        <v>486</v>
      </c>
      <c r="B163" s="15">
        <v>-9.307861328125E-4</v>
      </c>
      <c r="C163" s="12">
        <v>9.1552734375E-5</v>
      </c>
      <c r="D163" s="12">
        <v>-5.92041015625E-3</v>
      </c>
    </row>
    <row r="164" spans="1:4" x14ac:dyDescent="0.25">
      <c r="A164">
        <f t="shared" si="2"/>
        <v>488</v>
      </c>
      <c r="B164" s="15">
        <v>7.62939453125E-5</v>
      </c>
      <c r="C164" s="15">
        <v>-4.0740966796875E-3</v>
      </c>
      <c r="D164" s="12">
        <v>-4.302978515625E-3</v>
      </c>
    </row>
    <row r="165" spans="1:4" x14ac:dyDescent="0.25">
      <c r="A165">
        <f t="shared" si="2"/>
        <v>490</v>
      </c>
      <c r="B165" s="15">
        <v>-7.171630859375E-4</v>
      </c>
      <c r="C165" s="15">
        <v>-2.8839111328125E-3</v>
      </c>
      <c r="D165" s="15">
        <v>-3.7078857421875E-3</v>
      </c>
    </row>
    <row r="166" spans="1:4" x14ac:dyDescent="0.25">
      <c r="A166">
        <f t="shared" si="2"/>
        <v>492</v>
      </c>
      <c r="B166" s="15">
        <v>2.593994140625E-4</v>
      </c>
      <c r="C166" s="15">
        <v>-3.0364990234375E-3</v>
      </c>
      <c r="D166" s="15">
        <v>-3.5247802734375E-3</v>
      </c>
    </row>
    <row r="167" spans="1:4" x14ac:dyDescent="0.25">
      <c r="A167">
        <f t="shared" si="2"/>
        <v>494</v>
      </c>
      <c r="B167" s="15">
        <v>-4.730224609375E-4</v>
      </c>
      <c r="C167" s="12">
        <v>-3.448486328125E-3</v>
      </c>
      <c r="D167" s="15">
        <v>-3.5552978515625E-3</v>
      </c>
    </row>
    <row r="168" spans="1:4" x14ac:dyDescent="0.25">
      <c r="A168">
        <f t="shared" si="2"/>
        <v>496</v>
      </c>
      <c r="B168" s="12">
        <v>-8.85009765625E-4</v>
      </c>
      <c r="C168" s="15">
        <v>-6.256103515625E-4</v>
      </c>
      <c r="D168" s="12">
        <v>-3.7841796875E-3</v>
      </c>
    </row>
    <row r="169" spans="1:4" x14ac:dyDescent="0.25">
      <c r="A169">
        <f t="shared" si="2"/>
        <v>498</v>
      </c>
      <c r="B169" s="12">
        <v>-5.79833984375E-4</v>
      </c>
      <c r="C169" s="15">
        <v>-2.7618408203125E-3</v>
      </c>
      <c r="D169" s="15">
        <v>-3.4027099609375E-3</v>
      </c>
    </row>
    <row r="170" spans="1:4" x14ac:dyDescent="0.25">
      <c r="A170">
        <f t="shared" si="2"/>
        <v>500</v>
      </c>
      <c r="B170" s="12">
        <v>-6.7138671875E-4</v>
      </c>
      <c r="C170" s="15">
        <v>-3.0364990234375E-3</v>
      </c>
      <c r="D170" s="12">
        <v>-3.5400390625E-3</v>
      </c>
    </row>
    <row r="171" spans="1:4" x14ac:dyDescent="0.25">
      <c r="A171">
        <f t="shared" si="2"/>
        <v>502</v>
      </c>
      <c r="B171" s="15">
        <v>-7.781982421875E-4</v>
      </c>
      <c r="C171" s="15">
        <v>-1.8157958984375E-3</v>
      </c>
      <c r="D171" s="15">
        <v>-3.5552978515625E-3</v>
      </c>
    </row>
    <row r="172" spans="1:4" x14ac:dyDescent="0.25">
      <c r="A172">
        <f t="shared" si="2"/>
        <v>504</v>
      </c>
      <c r="B172" s="15">
        <v>-4.119873046875E-4</v>
      </c>
      <c r="C172" s="12">
        <v>-3.143310546875E-3</v>
      </c>
      <c r="D172" s="12">
        <v>-3.7841796875E-3</v>
      </c>
    </row>
    <row r="173" spans="1:4" x14ac:dyDescent="0.25">
      <c r="A173">
        <f t="shared" si="2"/>
        <v>506</v>
      </c>
      <c r="B173" s="15">
        <v>-5.035400390625E-4</v>
      </c>
      <c r="C173" s="15">
        <v>-3.7078857421875E-3</v>
      </c>
      <c r="D173" s="15">
        <v>-3.6163330078125E-3</v>
      </c>
    </row>
    <row r="174" spans="1:4" x14ac:dyDescent="0.25">
      <c r="A174">
        <f t="shared" si="2"/>
        <v>508</v>
      </c>
      <c r="B174" s="12">
        <v>-6.103515625E-4</v>
      </c>
      <c r="C174" s="12">
        <v>-3.265380859375E-3</v>
      </c>
      <c r="D174" s="15">
        <v>-3.4942626953125E-3</v>
      </c>
    </row>
    <row r="175" spans="1:4" x14ac:dyDescent="0.25">
      <c r="A175">
        <f t="shared" si="2"/>
        <v>510</v>
      </c>
      <c r="B175" s="15">
        <v>-7.781982421875E-4</v>
      </c>
      <c r="C175" s="12">
        <v>-2.044677734375E-3</v>
      </c>
      <c r="D175" s="12">
        <v>-3.387451171875E-3</v>
      </c>
    </row>
    <row r="176" spans="1:4" x14ac:dyDescent="0.25">
      <c r="A176">
        <f t="shared" si="2"/>
        <v>512</v>
      </c>
      <c r="B176" s="15">
        <v>-5.645751953125E-4</v>
      </c>
      <c r="C176" s="15">
        <v>-2.9144287109375E-3</v>
      </c>
      <c r="D176" s="12">
        <v>-1.15966796875E-3</v>
      </c>
    </row>
    <row r="177" spans="1:4" x14ac:dyDescent="0.25">
      <c r="A177">
        <f t="shared" si="2"/>
        <v>514</v>
      </c>
      <c r="B177" s="12">
        <v>-5.79833984375E-4</v>
      </c>
      <c r="C177" s="15">
        <v>-4.0130615234375E-3</v>
      </c>
      <c r="D177" s="15">
        <v>-3.3111572265625E-3</v>
      </c>
    </row>
    <row r="178" spans="1:4" x14ac:dyDescent="0.25">
      <c r="A178">
        <f t="shared" si="2"/>
        <v>516</v>
      </c>
      <c r="B178" s="15">
        <v>-6.256103515625E-4</v>
      </c>
      <c r="C178" s="15">
        <v>-3.3721923828125E-3</v>
      </c>
      <c r="D178" s="12">
        <v>-3.23486328125E-3</v>
      </c>
    </row>
    <row r="179" spans="1:4" x14ac:dyDescent="0.25">
      <c r="A179">
        <f t="shared" si="2"/>
        <v>518</v>
      </c>
      <c r="B179" s="15">
        <v>-6.256103515625E-4</v>
      </c>
      <c r="C179" s="15">
        <v>-2.8228759765625E-3</v>
      </c>
      <c r="D179" s="12">
        <v>-3.173828125E-3</v>
      </c>
    </row>
    <row r="180" spans="1:4" x14ac:dyDescent="0.25">
      <c r="A180">
        <f t="shared" si="2"/>
        <v>520</v>
      </c>
      <c r="B180" s="15">
        <v>-3.814697265625E-4</v>
      </c>
      <c r="C180" s="12">
        <v>-4.180908203125E-3</v>
      </c>
      <c r="D180" s="15">
        <v>-3.2196044921875E-3</v>
      </c>
    </row>
    <row r="181" spans="1:4" x14ac:dyDescent="0.25">
      <c r="A181">
        <f t="shared" si="2"/>
        <v>522</v>
      </c>
      <c r="B181" s="15">
        <v>-8.087158203125E-4</v>
      </c>
      <c r="C181" s="15">
        <v>-4.1656494140625E-3</v>
      </c>
      <c r="D181" s="15">
        <v>-2.9144287109375E-3</v>
      </c>
    </row>
    <row r="182" spans="1:4" x14ac:dyDescent="0.25">
      <c r="A182">
        <f t="shared" si="2"/>
        <v>524</v>
      </c>
      <c r="B182" s="15">
        <v>-5.035400390625E-4</v>
      </c>
      <c r="C182" s="15">
        <v>-3.5858154296875E-3</v>
      </c>
      <c r="D182" s="12">
        <v>-3.265380859375E-3</v>
      </c>
    </row>
    <row r="183" spans="1:4" x14ac:dyDescent="0.25">
      <c r="A183">
        <f t="shared" si="2"/>
        <v>526</v>
      </c>
      <c r="B183" s="12">
        <v>-7.32421875E-4</v>
      </c>
      <c r="C183" s="12">
        <v>-3.021240234375E-3</v>
      </c>
      <c r="D183" s="15">
        <v>-3.0059814453125E-3</v>
      </c>
    </row>
    <row r="184" spans="1:4" x14ac:dyDescent="0.25">
      <c r="A184">
        <f t="shared" si="2"/>
        <v>528</v>
      </c>
      <c r="B184" s="12">
        <v>-8.85009765625E-4</v>
      </c>
      <c r="C184" s="15">
        <v>-2.7923583984375E-3</v>
      </c>
      <c r="D184" s="12">
        <v>-2.9296875E-3</v>
      </c>
    </row>
    <row r="185" spans="1:4" x14ac:dyDescent="0.25">
      <c r="A185">
        <f t="shared" si="2"/>
        <v>530</v>
      </c>
      <c r="B185" s="15">
        <v>-5.340576171875E-4</v>
      </c>
      <c r="C185" s="15">
        <v>-3.8299560546875E-3</v>
      </c>
      <c r="D185" s="15">
        <v>-3.4027099609375E-3</v>
      </c>
    </row>
    <row r="186" spans="1:4" x14ac:dyDescent="0.25">
      <c r="A186">
        <f t="shared" si="2"/>
        <v>532</v>
      </c>
      <c r="B186" s="12">
        <v>-9.46044921875E-4</v>
      </c>
      <c r="C186" s="12">
        <v>-1.800537109375E-3</v>
      </c>
      <c r="D186" s="12">
        <v>-2.9296875E-3</v>
      </c>
    </row>
    <row r="187" spans="1:4" x14ac:dyDescent="0.25">
      <c r="A187">
        <f t="shared" si="2"/>
        <v>534</v>
      </c>
      <c r="B187" s="15">
        <v>-9.002685546875E-4</v>
      </c>
      <c r="C187" s="12">
        <v>-1.922607421875E-3</v>
      </c>
      <c r="D187" s="15">
        <v>-3.5858154296875E-3</v>
      </c>
    </row>
    <row r="188" spans="1:4" x14ac:dyDescent="0.25">
      <c r="A188">
        <f t="shared" si="2"/>
        <v>536</v>
      </c>
      <c r="B188" s="12">
        <v>-2.44140625E-4</v>
      </c>
      <c r="C188" s="12">
        <v>-3.631591796875E-3</v>
      </c>
      <c r="D188" s="15">
        <v>-3.6468505859375E-3</v>
      </c>
    </row>
    <row r="189" spans="1:4" x14ac:dyDescent="0.25">
      <c r="A189">
        <f t="shared" si="2"/>
        <v>538</v>
      </c>
      <c r="B189" s="12">
        <v>-1.190185546875E-3</v>
      </c>
      <c r="C189" s="15">
        <v>-8.392333984375E-4</v>
      </c>
      <c r="D189" s="12">
        <v>-3.631591796875E-3</v>
      </c>
    </row>
    <row r="190" spans="1:4" x14ac:dyDescent="0.25">
      <c r="A190">
        <f t="shared" si="2"/>
        <v>540</v>
      </c>
      <c r="B190" s="15">
        <v>-6.866455078125E-4</v>
      </c>
      <c r="C190" s="15">
        <v>-2.5482177734375E-3</v>
      </c>
      <c r="D190" s="15">
        <v>-3.5247802734375E-3</v>
      </c>
    </row>
    <row r="191" spans="1:4" x14ac:dyDescent="0.25">
      <c r="A191">
        <f t="shared" si="2"/>
        <v>542</v>
      </c>
      <c r="B191" s="12">
        <v>-7.9345703125E-4</v>
      </c>
      <c r="C191" s="15">
        <v>-1.5106201171875E-3</v>
      </c>
      <c r="D191" s="12">
        <v>-3.875732421875E-3</v>
      </c>
    </row>
    <row r="192" spans="1:4" x14ac:dyDescent="0.25">
      <c r="A192">
        <f t="shared" si="2"/>
        <v>544</v>
      </c>
      <c r="B192" s="15">
        <v>-9.918212890625E-4</v>
      </c>
      <c r="C192" s="12">
        <v>-2.105712890625E-3</v>
      </c>
      <c r="D192" s="12">
        <v>-3.84521484375E-3</v>
      </c>
    </row>
    <row r="193" spans="1:4" x14ac:dyDescent="0.25">
      <c r="A193">
        <f t="shared" si="2"/>
        <v>546</v>
      </c>
      <c r="B193" s="15">
        <v>-8.087158203125E-4</v>
      </c>
      <c r="C193" s="15">
        <v>-2.2735595703125E-3</v>
      </c>
      <c r="D193" s="15">
        <v>-3.5552978515625E-3</v>
      </c>
    </row>
    <row r="194" spans="1:4" x14ac:dyDescent="0.25">
      <c r="A194">
        <f t="shared" si="2"/>
        <v>548</v>
      </c>
      <c r="B194" s="15">
        <v>-1.0223388671875E-3</v>
      </c>
      <c r="C194" s="12">
        <v>-2.25830078125E-3</v>
      </c>
      <c r="D194" s="12">
        <v>-4.2724609375E-3</v>
      </c>
    </row>
    <row r="195" spans="1:4" x14ac:dyDescent="0.25">
      <c r="A195">
        <f t="shared" si="2"/>
        <v>550</v>
      </c>
      <c r="B195" s="12">
        <v>-4.8828125E-4</v>
      </c>
      <c r="C195" s="12">
        <v>-3.570556640625E-3</v>
      </c>
      <c r="D195" s="15">
        <v>-3.9825439453125E-3</v>
      </c>
    </row>
    <row r="196" spans="1:4" x14ac:dyDescent="0.25">
      <c r="A196">
        <f t="shared" si="2"/>
        <v>552</v>
      </c>
      <c r="B196" s="12">
        <v>-1.373291015625E-3</v>
      </c>
      <c r="C196" s="15">
        <v>-1.6021728515625E-3</v>
      </c>
      <c r="D196" s="15">
        <v>-3.5552978515625E-3</v>
      </c>
    </row>
    <row r="197" spans="1:4" x14ac:dyDescent="0.25">
      <c r="A197">
        <f t="shared" si="2"/>
        <v>554</v>
      </c>
      <c r="B197" s="15">
        <v>-8.697509765625E-4</v>
      </c>
      <c r="C197" s="15">
        <v>-3.0364990234375E-3</v>
      </c>
      <c r="D197" s="15">
        <v>-3.8909912109375E-3</v>
      </c>
    </row>
    <row r="198" spans="1:4" x14ac:dyDescent="0.25">
      <c r="A198">
        <f t="shared" si="2"/>
        <v>556</v>
      </c>
      <c r="B198" s="12">
        <v>-9.1552734375E-4</v>
      </c>
      <c r="C198" s="12">
        <v>-3.082275390625E-3</v>
      </c>
      <c r="D198" s="12">
        <v>-3.692626953125E-3</v>
      </c>
    </row>
    <row r="199" spans="1:4" x14ac:dyDescent="0.25">
      <c r="A199">
        <f t="shared" si="2"/>
        <v>558</v>
      </c>
      <c r="B199" s="15">
        <v>-6.866455078125E-4</v>
      </c>
      <c r="C199" s="12">
        <v>-3.90625E-3</v>
      </c>
      <c r="D199" s="12">
        <v>-3.90625E-3</v>
      </c>
    </row>
    <row r="200" spans="1:4" x14ac:dyDescent="0.25">
      <c r="A200">
        <f t="shared" si="2"/>
        <v>560</v>
      </c>
      <c r="B200" s="15">
        <v>-1.6021728515625E-3</v>
      </c>
      <c r="C200" s="12">
        <v>-8.544921875E-4</v>
      </c>
      <c r="D200" s="12">
        <v>-3.570556640625E-3</v>
      </c>
    </row>
    <row r="201" spans="1:4" x14ac:dyDescent="0.25">
      <c r="A201">
        <f t="shared" si="2"/>
        <v>562</v>
      </c>
      <c r="B201" s="12">
        <v>-9.1552734375E-4</v>
      </c>
      <c r="C201" s="12">
        <v>-3.662109375E-3</v>
      </c>
      <c r="D201" s="15">
        <v>-4.4097900390625E-3</v>
      </c>
    </row>
    <row r="202" spans="1:4" x14ac:dyDescent="0.25">
      <c r="A202">
        <f t="shared" si="2"/>
        <v>564</v>
      </c>
      <c r="B202" s="12">
        <v>-1.40380859375E-3</v>
      </c>
      <c r="C202" s="12">
        <v>-2.5634765625E-3</v>
      </c>
      <c r="D202" s="15">
        <v>-3.9520263671875E-3</v>
      </c>
    </row>
    <row r="203" spans="1:4" x14ac:dyDescent="0.25">
      <c r="A203">
        <f t="shared" si="2"/>
        <v>566</v>
      </c>
      <c r="B203" s="15">
        <v>-1.6326904296875E-3</v>
      </c>
      <c r="C203" s="12">
        <v>-1.556396484375E-3</v>
      </c>
      <c r="D203" s="15">
        <v>-3.9520263671875E-3</v>
      </c>
    </row>
    <row r="204" spans="1:4" x14ac:dyDescent="0.25">
      <c r="A204">
        <f t="shared" si="2"/>
        <v>568</v>
      </c>
      <c r="B204" s="15">
        <v>-1.9683837890625E-3</v>
      </c>
      <c r="C204" s="12">
        <v>7.01904296875E-4</v>
      </c>
      <c r="D204" s="12">
        <v>-3.936767578125E-3</v>
      </c>
    </row>
    <row r="205" spans="1:4" x14ac:dyDescent="0.25">
      <c r="A205">
        <f t="shared" si="2"/>
        <v>570</v>
      </c>
      <c r="B205" s="15">
        <v>-1.8768310546875E-3</v>
      </c>
      <c r="C205" s="15">
        <v>1.373291015625E-4</v>
      </c>
      <c r="D205" s="15">
        <v>-4.7149658203125E-3</v>
      </c>
    </row>
    <row r="206" spans="1:4" x14ac:dyDescent="0.25">
      <c r="A206">
        <f t="shared" si="2"/>
        <v>572</v>
      </c>
      <c r="B206" s="12">
        <v>-1.708984375E-3</v>
      </c>
      <c r="C206" s="12">
        <v>-1.129150390625E-3</v>
      </c>
      <c r="D206" s="12">
        <v>-5.43212890625E-3</v>
      </c>
    </row>
    <row r="207" spans="1:4" x14ac:dyDescent="0.25">
      <c r="A207">
        <f t="shared" si="2"/>
        <v>574</v>
      </c>
      <c r="B207" s="15">
        <v>-2.3956298828125E-3</v>
      </c>
      <c r="C207" s="12">
        <v>-4.2724609375E-4</v>
      </c>
      <c r="D207" s="12">
        <v>-5.462646484375E-3</v>
      </c>
    </row>
    <row r="208" spans="1:4" x14ac:dyDescent="0.25">
      <c r="A208">
        <f t="shared" si="2"/>
        <v>576</v>
      </c>
      <c r="B208" s="15">
        <v>-1.9683837890625E-3</v>
      </c>
      <c r="C208" s="15">
        <v>-1.4495849609375E-3</v>
      </c>
      <c r="D208" s="15">
        <v>-4.4403076171875E-3</v>
      </c>
    </row>
    <row r="209" spans="1:4" x14ac:dyDescent="0.25">
      <c r="A209">
        <f t="shared" ref="A209:A270" si="3">A208+2</f>
        <v>578</v>
      </c>
      <c r="B209" s="15">
        <v>-1.9683837890625E-3</v>
      </c>
      <c r="C209" s="12">
        <v>-3.0517578125E-3</v>
      </c>
      <c r="D209" s="15">
        <v>-6.4849853515625E-3</v>
      </c>
    </row>
    <row r="210" spans="1:4" x14ac:dyDescent="0.25">
      <c r="A210">
        <f t="shared" si="3"/>
        <v>580</v>
      </c>
      <c r="B210" s="12">
        <v>-2.86865234375E-3</v>
      </c>
      <c r="C210" s="15">
        <v>4.425048828125E-4</v>
      </c>
      <c r="D210" s="12">
        <v>-4.791259765625E-3</v>
      </c>
    </row>
    <row r="211" spans="1:4" x14ac:dyDescent="0.25">
      <c r="A211">
        <f t="shared" si="3"/>
        <v>582</v>
      </c>
      <c r="B211" s="12">
        <v>-1.190185546875E-3</v>
      </c>
      <c r="C211" s="12">
        <v>-5.9814453125E-3</v>
      </c>
      <c r="D211" s="15">
        <v>-7.1258544921875E-3</v>
      </c>
    </row>
    <row r="212" spans="1:4" x14ac:dyDescent="0.25">
      <c r="A212">
        <f t="shared" si="3"/>
        <v>584</v>
      </c>
      <c r="B212" s="12">
        <v>-3.021240234375E-3</v>
      </c>
      <c r="C212" s="15">
        <v>2.288818359375E-4</v>
      </c>
      <c r="D212" s="12">
        <v>-5.218505859375E-3</v>
      </c>
    </row>
    <row r="213" spans="1:4" x14ac:dyDescent="0.25">
      <c r="A213">
        <f t="shared" si="3"/>
        <v>586</v>
      </c>
      <c r="B213" s="15">
        <v>1.983642578125E-4</v>
      </c>
      <c r="C213" s="15">
        <v>-4.1351318359375E-3</v>
      </c>
      <c r="D213" s="15">
        <v>-5.7525634765625E-3</v>
      </c>
    </row>
    <row r="214" spans="1:4" x14ac:dyDescent="0.25">
      <c r="A214">
        <f t="shared" si="3"/>
        <v>588</v>
      </c>
      <c r="B214" s="15">
        <v>-1.5106201171875E-3</v>
      </c>
      <c r="C214" s="12">
        <v>-4.241943359375E-3</v>
      </c>
      <c r="D214" s="15">
        <v>-5.4473876953125E-3</v>
      </c>
    </row>
    <row r="215" spans="1:4" x14ac:dyDescent="0.25">
      <c r="A215">
        <f t="shared" si="3"/>
        <v>590</v>
      </c>
      <c r="B215" s="12">
        <v>-9.1552734375E-4</v>
      </c>
      <c r="C215" s="15">
        <v>-4.8065185546875E-3</v>
      </c>
      <c r="D215" s="15">
        <v>-5.5389404296875E-3</v>
      </c>
    </row>
    <row r="216" spans="1:4" x14ac:dyDescent="0.25">
      <c r="A216">
        <f t="shared" si="3"/>
        <v>592</v>
      </c>
      <c r="B216" s="15">
        <v>-2.593994140625E-4</v>
      </c>
      <c r="C216" s="12">
        <v>-3.0517578125E-5</v>
      </c>
      <c r="D216" s="15">
        <v>-4.3487548828125E-3</v>
      </c>
    </row>
    <row r="217" spans="1:4" x14ac:dyDescent="0.25">
      <c r="A217">
        <f t="shared" si="3"/>
        <v>594</v>
      </c>
      <c r="B217" s="15">
        <v>-1.0528564453125E-3</v>
      </c>
      <c r="C217" s="12">
        <v>-4.302978515625E-3</v>
      </c>
      <c r="D217" s="15">
        <v>-5.4779052734375E-3</v>
      </c>
    </row>
    <row r="218" spans="1:4" x14ac:dyDescent="0.25">
      <c r="A218">
        <f t="shared" si="3"/>
        <v>596</v>
      </c>
      <c r="B218" s="15">
        <v>-8.697509765625E-4</v>
      </c>
      <c r="C218" s="12">
        <v>-4.730224609375E-3</v>
      </c>
      <c r="D218" s="12">
        <v>-4.8828125E-3</v>
      </c>
    </row>
    <row r="219" spans="1:4" x14ac:dyDescent="0.25">
      <c r="A219">
        <f t="shared" si="3"/>
        <v>598</v>
      </c>
      <c r="B219" s="15">
        <v>-1.4495849609375E-3</v>
      </c>
      <c r="C219" s="12">
        <v>-8.544921875E-4</v>
      </c>
      <c r="D219" s="12">
        <v>-4.45556640625E-3</v>
      </c>
    </row>
    <row r="220" spans="1:4" x14ac:dyDescent="0.25">
      <c r="A220">
        <f t="shared" si="3"/>
        <v>600</v>
      </c>
      <c r="B220" s="15">
        <v>-1.6326904296875E-3</v>
      </c>
      <c r="C220" s="12">
        <v>-2.777099609375E-3</v>
      </c>
      <c r="D220" s="15">
        <v>-5.0811767578125E-3</v>
      </c>
    </row>
    <row r="221" spans="1:4" x14ac:dyDescent="0.25">
      <c r="A221">
        <f t="shared" si="3"/>
        <v>602</v>
      </c>
      <c r="B221" s="15">
        <v>-1.5411376953125E-3</v>
      </c>
      <c r="C221" s="12">
        <v>-3.0517578125E-3</v>
      </c>
      <c r="D221" s="15">
        <v>-4.7760009765625E-3</v>
      </c>
    </row>
    <row r="222" spans="1:4" x14ac:dyDescent="0.25">
      <c r="A222">
        <f t="shared" si="3"/>
        <v>604</v>
      </c>
      <c r="B222" s="15">
        <v>-9.307861328125E-4</v>
      </c>
      <c r="C222" s="12">
        <v>-5.035400390625E-3</v>
      </c>
      <c r="D222" s="12">
        <v>-5.218505859375E-3</v>
      </c>
    </row>
    <row r="223" spans="1:4" x14ac:dyDescent="0.25">
      <c r="A223">
        <f t="shared" si="3"/>
        <v>606</v>
      </c>
      <c r="B223" s="12">
        <v>-1.5869140625E-3</v>
      </c>
      <c r="C223" s="15">
        <v>-3.6163330078125E-3</v>
      </c>
      <c r="D223" s="15">
        <v>-4.5013427734375E-3</v>
      </c>
    </row>
    <row r="224" spans="1:4" x14ac:dyDescent="0.25">
      <c r="A224">
        <f t="shared" si="3"/>
        <v>608</v>
      </c>
      <c r="B224" s="15">
        <v>-1.2664794921875E-3</v>
      </c>
      <c r="C224" s="15">
        <v>-3.6773681640625E-3</v>
      </c>
      <c r="D224" s="12">
        <v>-3.84521484375E-3</v>
      </c>
    </row>
    <row r="225" spans="1:4" x14ac:dyDescent="0.25">
      <c r="A225">
        <f t="shared" si="3"/>
        <v>610</v>
      </c>
      <c r="B225" s="12">
        <v>-2.685546875E-3</v>
      </c>
      <c r="C225" s="15">
        <v>-1.2359619140625E-3</v>
      </c>
      <c r="D225" s="15">
        <v>-5.2642822265625E-3</v>
      </c>
    </row>
    <row r="226" spans="1:4" x14ac:dyDescent="0.25">
      <c r="A226">
        <f t="shared" si="3"/>
        <v>612</v>
      </c>
      <c r="B226" s="15">
        <v>-6.256103515625E-4</v>
      </c>
      <c r="C226" s="12">
        <v>-4.425048828125E-3</v>
      </c>
      <c r="D226" s="12">
        <v>-2.410888671875E-3</v>
      </c>
    </row>
    <row r="227" spans="1:4" x14ac:dyDescent="0.25">
      <c r="A227">
        <f t="shared" si="3"/>
        <v>614</v>
      </c>
      <c r="B227" s="15">
        <v>-2.5177001953125E-3</v>
      </c>
      <c r="C227" s="15">
        <v>-7.781982421875E-4</v>
      </c>
      <c r="D227" s="12">
        <v>-4.69970703125E-3</v>
      </c>
    </row>
    <row r="228" spans="1:4" x14ac:dyDescent="0.25">
      <c r="A228">
        <f t="shared" si="3"/>
        <v>616</v>
      </c>
      <c r="B228" s="15">
        <v>8.087158203125E-4</v>
      </c>
      <c r="C228" s="12">
        <v>-6.500244140625E-3</v>
      </c>
      <c r="D228" s="15">
        <v>-4.3182373046875E-3</v>
      </c>
    </row>
    <row r="229" spans="1:4" x14ac:dyDescent="0.25">
      <c r="A229">
        <f t="shared" si="3"/>
        <v>618</v>
      </c>
      <c r="B229" s="12">
        <v>-3.0517578125E-3</v>
      </c>
      <c r="C229" s="15">
        <v>-3.5552978515625E-3</v>
      </c>
      <c r="D229" s="15">
        <v>-4.4708251953125E-3</v>
      </c>
    </row>
    <row r="230" spans="1:4" x14ac:dyDescent="0.25">
      <c r="A230">
        <f t="shared" si="3"/>
        <v>620</v>
      </c>
      <c r="B230" s="12">
        <v>-3.0517578125E-4</v>
      </c>
      <c r="C230" s="15">
        <v>-2.7618408203125E-3</v>
      </c>
      <c r="D230" s="12">
        <v>-2.410888671875E-3</v>
      </c>
    </row>
    <row r="231" spans="1:4" x14ac:dyDescent="0.25">
      <c r="A231">
        <f t="shared" si="3"/>
        <v>622</v>
      </c>
      <c r="B231" s="12">
        <v>-3.23486328125E-3</v>
      </c>
      <c r="C231" s="12">
        <v>-1.861572265625E-3</v>
      </c>
      <c r="D231" s="12">
        <v>-7.14111328125E-3</v>
      </c>
    </row>
    <row r="232" spans="1:4" x14ac:dyDescent="0.25">
      <c r="A232">
        <f t="shared" si="3"/>
        <v>624</v>
      </c>
      <c r="B232" s="15">
        <v>1.7852783203125E-3</v>
      </c>
      <c r="C232" s="15">
        <v>-6.0882568359375E-3</v>
      </c>
      <c r="D232" s="15">
        <v>-2.7923583984375E-3</v>
      </c>
    </row>
    <row r="233" spans="1:4" x14ac:dyDescent="0.25">
      <c r="A233">
        <f t="shared" si="3"/>
        <v>626</v>
      </c>
      <c r="B233" s="12">
        <v>-1.068115234375E-3</v>
      </c>
      <c r="C233" s="12">
        <v>-2.38037109375E-3</v>
      </c>
      <c r="D233" s="12">
        <v>-3.021240234375E-3</v>
      </c>
    </row>
    <row r="234" spans="1:4" x14ac:dyDescent="0.25">
      <c r="A234">
        <f t="shared" si="3"/>
        <v>628</v>
      </c>
      <c r="B234" s="15">
        <v>-4.0740966796875E-3</v>
      </c>
      <c r="C234" s="12">
        <v>-1.129150390625E-3</v>
      </c>
      <c r="D234" s="15">
        <v>-6.9732666015625E-3</v>
      </c>
    </row>
    <row r="235" spans="1:4" x14ac:dyDescent="0.25">
      <c r="A235">
        <f t="shared" si="3"/>
        <v>630</v>
      </c>
      <c r="B235" s="12">
        <v>-3.11279296875E-3</v>
      </c>
      <c r="C235" s="12">
        <v>-5.18798828125E-3</v>
      </c>
      <c r="D235" s="15">
        <v>-6.6070556640625E-3</v>
      </c>
    </row>
    <row r="236" spans="1:4" x14ac:dyDescent="0.25">
      <c r="A236">
        <f t="shared" si="3"/>
        <v>632</v>
      </c>
      <c r="B236" s="15">
        <v>-1.52587890625E-5</v>
      </c>
      <c r="C236" s="12">
        <v>-7.080078125E-3</v>
      </c>
      <c r="D236" s="12">
        <v>-3.84521484375E-3</v>
      </c>
    </row>
    <row r="237" spans="1:4" x14ac:dyDescent="0.25">
      <c r="A237">
        <f t="shared" si="3"/>
        <v>634</v>
      </c>
      <c r="B237" s="12">
        <v>-6.103515625E-5</v>
      </c>
      <c r="C237" s="15">
        <v>-4.5013427734375E-3</v>
      </c>
      <c r="D237" s="15">
        <v>-3.0059814453125E-3</v>
      </c>
    </row>
    <row r="238" spans="1:4" x14ac:dyDescent="0.25">
      <c r="A238">
        <f t="shared" si="3"/>
        <v>636</v>
      </c>
      <c r="B238" s="12">
        <v>-1.861572265625E-3</v>
      </c>
      <c r="C238" s="15">
        <v>-1.3885498046875E-3</v>
      </c>
      <c r="D238" s="12">
        <v>-3.997802734375E-3</v>
      </c>
    </row>
    <row r="239" spans="1:4" x14ac:dyDescent="0.25">
      <c r="A239">
        <f t="shared" si="3"/>
        <v>638</v>
      </c>
      <c r="B239" s="12">
        <v>-9.765625E-4</v>
      </c>
      <c r="C239" s="12">
        <v>-3.814697265625E-3</v>
      </c>
      <c r="D239" s="12">
        <v>-5.31005859375E-3</v>
      </c>
    </row>
    <row r="240" spans="1:4" x14ac:dyDescent="0.25">
      <c r="A240">
        <f t="shared" si="3"/>
        <v>640</v>
      </c>
      <c r="B240" s="15">
        <v>-2.0904541015625E-3</v>
      </c>
      <c r="C240" s="12">
        <v>-4.119873046875E-3</v>
      </c>
      <c r="D240" s="15">
        <v>-4.9896240234375E-3</v>
      </c>
    </row>
    <row r="241" spans="1:4" x14ac:dyDescent="0.25">
      <c r="A241">
        <f t="shared" si="3"/>
        <v>642</v>
      </c>
      <c r="B241" s="12">
        <v>-1.03759765625E-3</v>
      </c>
      <c r="C241" s="15">
        <v>-5.6610107421875E-3</v>
      </c>
      <c r="D241" s="15">
        <v>-4.4097900390625E-3</v>
      </c>
    </row>
    <row r="242" spans="1:4" x14ac:dyDescent="0.25">
      <c r="A242">
        <f t="shared" si="3"/>
        <v>644</v>
      </c>
      <c r="B242" s="15">
        <v>-5.340576171875E-4</v>
      </c>
      <c r="C242" s="12">
        <v>-3.662109375E-3</v>
      </c>
      <c r="D242" s="15">
        <v>-4.2266845703125E-3</v>
      </c>
    </row>
    <row r="243" spans="1:4" x14ac:dyDescent="0.25">
      <c r="A243">
        <f t="shared" si="3"/>
        <v>646</v>
      </c>
      <c r="B243" s="15">
        <v>-1.9378662109375E-3</v>
      </c>
      <c r="C243" s="15">
        <v>-3.5552978515625E-3</v>
      </c>
      <c r="D243" s="12">
        <v>-4.364013671875E-3</v>
      </c>
    </row>
    <row r="244" spans="1:4" x14ac:dyDescent="0.25">
      <c r="A244">
        <f t="shared" si="3"/>
        <v>648</v>
      </c>
      <c r="B244" s="12">
        <v>-2.62451171875E-3</v>
      </c>
      <c r="C244" s="12">
        <v>2.227783203125E-3</v>
      </c>
      <c r="D244" s="15">
        <v>-3.1890869140625E-3</v>
      </c>
    </row>
    <row r="245" spans="1:4" x14ac:dyDescent="0.25">
      <c r="A245">
        <f t="shared" si="3"/>
        <v>650</v>
      </c>
      <c r="B245" s="15">
        <v>-1.1749267578125E-3</v>
      </c>
      <c r="C245" s="12">
        <v>-5.950927734375E-3</v>
      </c>
      <c r="D245" s="12">
        <v>-9.1552734375E-5</v>
      </c>
    </row>
    <row r="246" spans="1:4" x14ac:dyDescent="0.25">
      <c r="A246">
        <f t="shared" si="3"/>
        <v>652</v>
      </c>
      <c r="B246" s="15">
        <v>-3.9520263671875E-3</v>
      </c>
      <c r="C246" s="15">
        <v>-3.5552978515625E-3</v>
      </c>
      <c r="D246" s="12">
        <v>-7.781982421875E-3</v>
      </c>
    </row>
    <row r="247" spans="1:4" x14ac:dyDescent="0.25">
      <c r="A247">
        <f t="shared" si="3"/>
        <v>654</v>
      </c>
      <c r="B247" s="12">
        <v>9.1552734375E-4</v>
      </c>
      <c r="C247" s="15">
        <v>-3.7078857421875E-3</v>
      </c>
      <c r="D247" s="12">
        <v>-9.002685546875E-3</v>
      </c>
    </row>
    <row r="248" spans="1:4" x14ac:dyDescent="0.25">
      <c r="A248">
        <f t="shared" si="3"/>
        <v>656</v>
      </c>
      <c r="B248" s="15">
        <v>-3.4637451171875E-3</v>
      </c>
      <c r="C248" s="15">
        <v>6.7291259765625E-3</v>
      </c>
      <c r="D248" s="15">
        <v>-1.30157470703125E-2</v>
      </c>
    </row>
    <row r="249" spans="1:4" x14ac:dyDescent="0.25">
      <c r="A249">
        <f t="shared" si="3"/>
        <v>658</v>
      </c>
      <c r="B249" s="15">
        <v>-1.068115234375E-4</v>
      </c>
      <c r="C249" s="12">
        <v>6.40869140625E-4</v>
      </c>
      <c r="D249" s="12">
        <v>-4.364013671875E-3</v>
      </c>
    </row>
    <row r="250" spans="1:4" x14ac:dyDescent="0.25">
      <c r="A250">
        <f t="shared" si="3"/>
        <v>660</v>
      </c>
      <c r="B250" s="12">
        <v>-5.43212890625E-3</v>
      </c>
      <c r="C250" s="12">
        <v>-1.190185546875E-2</v>
      </c>
      <c r="D250" s="15">
        <v>-8.9569091796875E-3</v>
      </c>
    </row>
    <row r="251" spans="1:4" x14ac:dyDescent="0.25">
      <c r="A251">
        <f t="shared" si="3"/>
        <v>662</v>
      </c>
      <c r="B251" s="12">
        <v>3.173828125E-3</v>
      </c>
      <c r="C251" s="12">
        <v>-6.866455078125E-3</v>
      </c>
      <c r="D251" s="15">
        <v>-3.7078857421875E-3</v>
      </c>
    </row>
    <row r="252" spans="1:4" x14ac:dyDescent="0.25">
      <c r="A252">
        <f t="shared" si="3"/>
        <v>664</v>
      </c>
      <c r="B252" s="12">
        <v>-1.40380859375E-3</v>
      </c>
      <c r="C252" s="12">
        <v>1.434326171875E-3</v>
      </c>
      <c r="D252" s="12">
        <v>-3.326416015625E-3</v>
      </c>
    </row>
    <row r="253" spans="1:4" x14ac:dyDescent="0.25">
      <c r="A253">
        <f t="shared" si="3"/>
        <v>666</v>
      </c>
      <c r="B253" s="12">
        <v>-2.99072265625E-3</v>
      </c>
      <c r="C253" s="15">
        <v>-6.5765380859375E-3</v>
      </c>
      <c r="D253" s="15">
        <v>-6.0577392578125E-3</v>
      </c>
    </row>
    <row r="254" spans="1:4" x14ac:dyDescent="0.25">
      <c r="A254">
        <f t="shared" si="3"/>
        <v>668</v>
      </c>
      <c r="B254" s="12">
        <v>3.0517578125E-4</v>
      </c>
      <c r="C254" s="12">
        <v>-2.0751953125E-3</v>
      </c>
      <c r="D254" s="12">
        <v>-3.021240234375E-3</v>
      </c>
    </row>
    <row r="255" spans="1:4" x14ac:dyDescent="0.25">
      <c r="A255">
        <f t="shared" si="3"/>
        <v>670</v>
      </c>
      <c r="B255" s="15">
        <v>-3.4027099609375E-3</v>
      </c>
      <c r="C255" s="15">
        <v>-1.0833740234375E-3</v>
      </c>
      <c r="D255" s="12">
        <v>-5.06591796875E-3</v>
      </c>
    </row>
    <row r="256" spans="1:4" x14ac:dyDescent="0.25">
      <c r="A256">
        <f t="shared" si="3"/>
        <v>672</v>
      </c>
      <c r="B256" s="12">
        <v>-1.220703125E-3</v>
      </c>
      <c r="C256" s="12">
        <v>3.662109375E-4</v>
      </c>
      <c r="D256" s="12">
        <v>-3.936767578125E-3</v>
      </c>
    </row>
    <row r="257" spans="1:4" x14ac:dyDescent="0.25">
      <c r="A257">
        <f t="shared" si="3"/>
        <v>674</v>
      </c>
      <c r="B257" s="12">
        <v>-1.15966796875E-3</v>
      </c>
      <c r="C257" s="12">
        <v>-6.866455078125E-3</v>
      </c>
      <c r="D257" s="15">
        <v>-4.9896240234375E-3</v>
      </c>
    </row>
    <row r="258" spans="1:4" x14ac:dyDescent="0.25">
      <c r="A258">
        <f t="shared" si="3"/>
        <v>676</v>
      </c>
      <c r="B258" s="12">
        <v>-1.77001953125E-3</v>
      </c>
      <c r="C258" s="12">
        <v>-9.1552734375E-5</v>
      </c>
      <c r="D258" s="12">
        <v>-4.21142578125E-3</v>
      </c>
    </row>
    <row r="259" spans="1:4" x14ac:dyDescent="0.25">
      <c r="A259">
        <f t="shared" si="3"/>
        <v>678</v>
      </c>
      <c r="B259" s="15">
        <v>-4.119873046875E-4</v>
      </c>
      <c r="C259" s="15">
        <v>-3.0670166015625E-3</v>
      </c>
      <c r="D259" s="12">
        <v>-3.84521484375E-3</v>
      </c>
    </row>
    <row r="260" spans="1:4" x14ac:dyDescent="0.25">
      <c r="A260">
        <f t="shared" si="3"/>
        <v>680</v>
      </c>
      <c r="B260" s="15">
        <v>-5.5694580078125E-3</v>
      </c>
      <c r="C260" s="15">
        <v>1.0223388671875E-3</v>
      </c>
      <c r="D260" s="15">
        <v>-5.0811767578125E-3</v>
      </c>
    </row>
    <row r="261" spans="1:4" x14ac:dyDescent="0.25">
      <c r="A261">
        <f t="shared" si="3"/>
        <v>682</v>
      </c>
      <c r="B261" s="15">
        <v>3.0670166015625E-3</v>
      </c>
      <c r="C261" s="12">
        <v>-7.843017578125E-3</v>
      </c>
      <c r="D261" s="15">
        <v>-4.0130615234375E-3</v>
      </c>
    </row>
    <row r="262" spans="1:4" x14ac:dyDescent="0.25">
      <c r="A262">
        <f t="shared" si="3"/>
        <v>684</v>
      </c>
      <c r="B262" s="15">
        <v>-1.10321044921875E-2</v>
      </c>
      <c r="C262" s="12">
        <v>3.753662109375E-3</v>
      </c>
      <c r="D262" s="12">
        <v>-3.448486328125E-3</v>
      </c>
    </row>
    <row r="263" spans="1:4" x14ac:dyDescent="0.25">
      <c r="A263">
        <f t="shared" si="3"/>
        <v>686</v>
      </c>
      <c r="B263" s="12">
        <v>5.92041015625E-3</v>
      </c>
      <c r="C263" s="15">
        <v>-1.97906494140625E-2</v>
      </c>
      <c r="D263" s="15">
        <v>-1.5716552734375E-3</v>
      </c>
    </row>
    <row r="264" spans="1:4" x14ac:dyDescent="0.25">
      <c r="A264">
        <f t="shared" si="3"/>
        <v>688</v>
      </c>
      <c r="B264" s="12">
        <v>3.35693359375E-3</v>
      </c>
      <c r="C264" s="15">
        <v>9.8724365234375E-3</v>
      </c>
      <c r="D264" s="15">
        <v>-1.04217529296875E-2</v>
      </c>
    </row>
    <row r="265" spans="1:4" x14ac:dyDescent="0.25">
      <c r="A265">
        <f t="shared" si="3"/>
        <v>690</v>
      </c>
      <c r="B265" s="15">
        <v>-1.36566162109375E-2</v>
      </c>
      <c r="C265" s="12">
        <v>1.07421875E-2</v>
      </c>
      <c r="D265" s="12">
        <v>-3.021240234375E-3</v>
      </c>
    </row>
    <row r="266" spans="1:4" x14ac:dyDescent="0.25">
      <c r="A266">
        <f t="shared" si="3"/>
        <v>692</v>
      </c>
      <c r="B266" s="12">
        <v>-8.6669921875E-3</v>
      </c>
      <c r="C266" s="12">
        <v>-1.2451171875E-2</v>
      </c>
      <c r="D266" s="15">
        <v>2.5787353515625E-3</v>
      </c>
    </row>
    <row r="267" spans="1:4" x14ac:dyDescent="0.25">
      <c r="A267">
        <f t="shared" si="3"/>
        <v>694</v>
      </c>
      <c r="B267" s="15">
        <v>1.3885498046875E-3</v>
      </c>
      <c r="C267" s="12">
        <v>-2.5115966796875E-2</v>
      </c>
      <c r="D267" s="12">
        <v>-1.77001953125E-3</v>
      </c>
    </row>
    <row r="268" spans="1:4" x14ac:dyDescent="0.25">
      <c r="A268">
        <f t="shared" si="3"/>
        <v>696</v>
      </c>
      <c r="B268" s="15">
        <v>9.6282958984375E-3</v>
      </c>
      <c r="C268" s="12">
        <v>-1.40380859375E-2</v>
      </c>
      <c r="D268" s="12">
        <v>-8.056640625E-3</v>
      </c>
    </row>
    <row r="269" spans="1:4" x14ac:dyDescent="0.25">
      <c r="A269">
        <f t="shared" si="3"/>
        <v>698</v>
      </c>
      <c r="B269" s="12">
        <v>8.453369140625E-3</v>
      </c>
      <c r="C269" s="15">
        <v>-2.8839111328125E-3</v>
      </c>
      <c r="D269" s="12">
        <v>-1.2481689453125E-2</v>
      </c>
    </row>
    <row r="270" spans="1:4" x14ac:dyDescent="0.25">
      <c r="A270">
        <f t="shared" si="3"/>
        <v>700</v>
      </c>
      <c r="B270" s="15">
        <v>8.697509765625E-4</v>
      </c>
      <c r="C270" s="15">
        <v>1.06048583984375E-2</v>
      </c>
      <c r="D270" s="15">
        <v>-7.8277587890625E-3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70"/>
  <sheetViews>
    <sheetView topLeftCell="A219" zoomScale="69" zoomScaleNormal="69" workbookViewId="0">
      <selection activeCell="E1" sqref="E1:E270"/>
    </sheetView>
  </sheetViews>
  <sheetFormatPr baseColWidth="10" defaultColWidth="9.140625" defaultRowHeight="15" x14ac:dyDescent="0.25"/>
  <cols>
    <col min="1" max="1" width="14.28515625" customWidth="1"/>
    <col min="2" max="2" width="37.5703125" customWidth="1"/>
    <col min="3" max="3" width="37.7109375" customWidth="1"/>
    <col min="4" max="4" width="37.5703125" customWidth="1"/>
  </cols>
  <sheetData>
    <row r="1" spans="1:5" x14ac:dyDescent="0.25">
      <c r="B1" s="11" t="s">
        <v>54</v>
      </c>
      <c r="C1" s="11" t="s">
        <v>54</v>
      </c>
      <c r="D1" s="11" t="s">
        <v>54</v>
      </c>
      <c r="E1" s="11" t="s">
        <v>54</v>
      </c>
    </row>
    <row r="2" spans="1:5" x14ac:dyDescent="0.25">
      <c r="B2" s="11" t="s">
        <v>55</v>
      </c>
      <c r="C2" s="11" t="s">
        <v>55</v>
      </c>
      <c r="D2" s="11" t="s">
        <v>55</v>
      </c>
      <c r="E2" s="11" t="s">
        <v>55</v>
      </c>
    </row>
    <row r="3" spans="1:5" x14ac:dyDescent="0.25">
      <c r="B3" s="11" t="s">
        <v>56</v>
      </c>
      <c r="C3" s="11" t="s">
        <v>56</v>
      </c>
      <c r="D3" s="11" t="s">
        <v>56</v>
      </c>
      <c r="E3" s="11" t="s">
        <v>56</v>
      </c>
    </row>
    <row r="4" spans="1:5" x14ac:dyDescent="0.25">
      <c r="B4" s="11" t="s">
        <v>57</v>
      </c>
      <c r="C4" s="11" t="s">
        <v>57</v>
      </c>
      <c r="D4" s="11" t="s">
        <v>57</v>
      </c>
      <c r="E4" s="11" t="s">
        <v>57</v>
      </c>
    </row>
    <row r="5" spans="1:5" x14ac:dyDescent="0.25">
      <c r="B5" s="11" t="s">
        <v>58</v>
      </c>
      <c r="C5" s="11" t="s">
        <v>58</v>
      </c>
      <c r="D5" s="11" t="s">
        <v>58</v>
      </c>
      <c r="E5" s="11" t="s">
        <v>58</v>
      </c>
    </row>
    <row r="6" spans="1:5" x14ac:dyDescent="0.25">
      <c r="B6" s="11" t="s">
        <v>59</v>
      </c>
      <c r="C6" s="11" t="s">
        <v>59</v>
      </c>
      <c r="D6" s="11" t="s">
        <v>59</v>
      </c>
      <c r="E6" s="11" t="s">
        <v>59</v>
      </c>
    </row>
    <row r="7" spans="1:5" x14ac:dyDescent="0.25">
      <c r="B7" s="11" t="s">
        <v>60</v>
      </c>
      <c r="C7" s="11" t="s">
        <v>60</v>
      </c>
      <c r="D7" s="11" t="s">
        <v>60</v>
      </c>
      <c r="E7" s="11" t="s">
        <v>60</v>
      </c>
    </row>
    <row r="8" spans="1:5" x14ac:dyDescent="0.25">
      <c r="B8" s="11" t="s">
        <v>61</v>
      </c>
      <c r="C8" s="11" t="s">
        <v>61</v>
      </c>
      <c r="D8" s="11" t="s">
        <v>61</v>
      </c>
      <c r="E8" s="11" t="s">
        <v>61</v>
      </c>
    </row>
    <row r="9" spans="1:5" x14ac:dyDescent="0.25">
      <c r="B9" s="11" t="s">
        <v>62</v>
      </c>
      <c r="C9" s="11" t="s">
        <v>62</v>
      </c>
      <c r="D9" s="11" t="s">
        <v>62</v>
      </c>
      <c r="E9" s="11" t="s">
        <v>62</v>
      </c>
    </row>
    <row r="10" spans="1:5" x14ac:dyDescent="0.25">
      <c r="B10" s="11" t="s">
        <v>63</v>
      </c>
      <c r="C10" s="11" t="s">
        <v>63</v>
      </c>
      <c r="D10" s="11" t="s">
        <v>63</v>
      </c>
      <c r="E10" s="11" t="s">
        <v>63</v>
      </c>
    </row>
    <row r="11" spans="1:5" x14ac:dyDescent="0.25">
      <c r="B11" s="11" t="s">
        <v>64</v>
      </c>
      <c r="C11" s="11" t="s">
        <v>64</v>
      </c>
      <c r="D11" s="11" t="s">
        <v>64</v>
      </c>
      <c r="E11" s="11" t="s">
        <v>64</v>
      </c>
    </row>
    <row r="12" spans="1:5" x14ac:dyDescent="0.25">
      <c r="B12" s="11" t="s">
        <v>65</v>
      </c>
      <c r="C12" s="11" t="s">
        <v>65</v>
      </c>
      <c r="D12" s="11" t="s">
        <v>65</v>
      </c>
      <c r="E12" s="11" t="s">
        <v>65</v>
      </c>
    </row>
    <row r="13" spans="1:5" x14ac:dyDescent="0.25">
      <c r="B13" s="12"/>
      <c r="C13" s="12"/>
      <c r="D13" s="12"/>
      <c r="E13" s="12"/>
    </row>
    <row r="14" spans="1:5" x14ac:dyDescent="0.25">
      <c r="A14" t="s">
        <v>67</v>
      </c>
      <c r="B14" s="13" t="s">
        <v>20</v>
      </c>
      <c r="C14" s="13" t="s">
        <v>21</v>
      </c>
      <c r="D14" s="13" t="s">
        <v>29</v>
      </c>
      <c r="E14" s="13" t="s">
        <v>161</v>
      </c>
    </row>
    <row r="15" spans="1:5" x14ac:dyDescent="0.25">
      <c r="A15">
        <v>190</v>
      </c>
      <c r="B15" s="12">
        <v>0.168182373046875</v>
      </c>
      <c r="C15" s="12">
        <v>0.207794189453125</v>
      </c>
      <c r="D15" s="12">
        <v>0.204818725585938</v>
      </c>
      <c r="E15" s="12">
        <v>1.4711761474609399</v>
      </c>
    </row>
    <row r="16" spans="1:5" x14ac:dyDescent="0.25">
      <c r="A16">
        <f>A15+2</f>
        <v>192</v>
      </c>
      <c r="B16" s="12">
        <v>0.66117858886718806</v>
      </c>
      <c r="C16" s="12">
        <v>0.7449951171875</v>
      </c>
      <c r="D16" s="12">
        <v>0.743804931640625</v>
      </c>
      <c r="E16" s="12">
        <v>1.55633544921875</v>
      </c>
    </row>
    <row r="17" spans="1:5" x14ac:dyDescent="0.25">
      <c r="A17">
        <f t="shared" ref="A17:A80" si="0">A16+2</f>
        <v>194</v>
      </c>
      <c r="B17" s="12">
        <v>0.726715087890625</v>
      </c>
      <c r="C17" s="12">
        <v>0.8419189453125</v>
      </c>
      <c r="D17" s="12">
        <v>0.884033203125</v>
      </c>
      <c r="E17" s="12">
        <v>2.3957977294921902</v>
      </c>
    </row>
    <row r="18" spans="1:5" x14ac:dyDescent="0.25">
      <c r="A18">
        <f t="shared" si="0"/>
        <v>196</v>
      </c>
      <c r="B18" s="12">
        <v>0.97602844238281306</v>
      </c>
      <c r="C18" s="12">
        <v>1.1247406005859399</v>
      </c>
      <c r="D18" s="12">
        <v>1.1768341064453101</v>
      </c>
      <c r="E18" s="12">
        <v>1.9866943359375</v>
      </c>
    </row>
    <row r="19" spans="1:5" x14ac:dyDescent="0.25">
      <c r="A19">
        <f t="shared" si="0"/>
        <v>198</v>
      </c>
      <c r="B19" s="12">
        <v>0.989471435546875</v>
      </c>
      <c r="C19" s="12">
        <v>1.0724639892578101</v>
      </c>
      <c r="D19" s="12">
        <v>1.1587371826171899</v>
      </c>
      <c r="E19" s="12">
        <v>2.6391906738281299</v>
      </c>
    </row>
    <row r="20" spans="1:5" x14ac:dyDescent="0.25">
      <c r="A20">
        <f t="shared" si="0"/>
        <v>200</v>
      </c>
      <c r="B20" s="12">
        <v>0.9827880859375</v>
      </c>
      <c r="C20" s="12">
        <v>1.1505126953125</v>
      </c>
      <c r="D20" s="12">
        <v>1.2987365722656301</v>
      </c>
      <c r="E20" s="12">
        <v>2.1569976806640598</v>
      </c>
    </row>
    <row r="21" spans="1:5" x14ac:dyDescent="0.25">
      <c r="A21">
        <f t="shared" si="0"/>
        <v>202</v>
      </c>
      <c r="B21" s="12">
        <v>1.2461395263671899</v>
      </c>
      <c r="C21" s="12">
        <v>1.19256591796875</v>
      </c>
      <c r="D21" s="12">
        <v>1.2437286376953101</v>
      </c>
      <c r="E21" s="12">
        <v>3.0069732666015598</v>
      </c>
    </row>
    <row r="22" spans="1:5" x14ac:dyDescent="0.25">
      <c r="A22">
        <f t="shared" si="0"/>
        <v>204</v>
      </c>
      <c r="B22" s="12">
        <v>0.84156799316406306</v>
      </c>
      <c r="C22" s="12">
        <v>1.0497589111328101</v>
      </c>
      <c r="D22" s="12">
        <v>1.30316162109375</v>
      </c>
      <c r="E22" s="12">
        <v>2.35784912109375</v>
      </c>
    </row>
    <row r="23" spans="1:5" x14ac:dyDescent="0.25">
      <c r="A23">
        <f t="shared" si="0"/>
        <v>206</v>
      </c>
      <c r="B23" s="12">
        <v>0.92828369140625</v>
      </c>
      <c r="C23" s="12">
        <v>1.3041687011718801</v>
      </c>
      <c r="D23" s="12">
        <v>1.4308166503906301</v>
      </c>
      <c r="E23" s="12">
        <v>3.0802001953125</v>
      </c>
    </row>
    <row r="24" spans="1:5" x14ac:dyDescent="0.25">
      <c r="A24">
        <f t="shared" si="0"/>
        <v>208</v>
      </c>
      <c r="B24" s="12">
        <v>0.67115783691406306</v>
      </c>
      <c r="C24" s="12">
        <v>0.84150695800781306</v>
      </c>
      <c r="D24" s="12">
        <v>1.1451110839843801</v>
      </c>
      <c r="E24" s="12">
        <v>2.3066101074218799</v>
      </c>
    </row>
    <row r="25" spans="1:5" x14ac:dyDescent="0.25">
      <c r="A25">
        <f t="shared" si="0"/>
        <v>210</v>
      </c>
      <c r="B25" s="12">
        <v>0.67291259765625</v>
      </c>
      <c r="C25" s="12">
        <v>0.85197448730468806</v>
      </c>
      <c r="D25" s="12">
        <v>1.3596649169921899</v>
      </c>
      <c r="E25" s="12">
        <v>2.305419921875</v>
      </c>
    </row>
    <row r="26" spans="1:5" x14ac:dyDescent="0.25">
      <c r="A26">
        <f t="shared" si="0"/>
        <v>212</v>
      </c>
      <c r="B26" s="12">
        <v>0.539794921875</v>
      </c>
      <c r="C26" s="12">
        <v>0.638275146484375</v>
      </c>
      <c r="D26" s="12">
        <v>0.942047119140625</v>
      </c>
      <c r="E26" s="12">
        <v>1.5945892333984399</v>
      </c>
    </row>
    <row r="27" spans="1:5" x14ac:dyDescent="0.25">
      <c r="A27">
        <f t="shared" si="0"/>
        <v>214</v>
      </c>
      <c r="B27" s="12">
        <v>0.54463195800781306</v>
      </c>
      <c r="C27" s="12">
        <v>0.631561279296875</v>
      </c>
      <c r="D27" s="12">
        <v>1.0369873046875</v>
      </c>
      <c r="E27" s="12">
        <v>1.3744354248046899</v>
      </c>
    </row>
    <row r="28" spans="1:5" x14ac:dyDescent="0.25">
      <c r="A28">
        <f t="shared" si="0"/>
        <v>216</v>
      </c>
      <c r="B28" s="12">
        <v>0.45379638671875</v>
      </c>
      <c r="C28" s="12">
        <v>0.4949951171875</v>
      </c>
      <c r="D28" s="12">
        <v>0.76593017578125</v>
      </c>
      <c r="E28" s="12">
        <v>1.0968475341796899</v>
      </c>
    </row>
    <row r="29" spans="1:5" x14ac:dyDescent="0.25">
      <c r="A29">
        <f t="shared" si="0"/>
        <v>218</v>
      </c>
      <c r="B29" s="12">
        <v>0.471847534179688</v>
      </c>
      <c r="C29" s="12">
        <v>0.492263793945313</v>
      </c>
      <c r="D29" s="12">
        <v>0.80424499511718806</v>
      </c>
      <c r="E29" s="12">
        <v>0.97599792480468806</v>
      </c>
    </row>
    <row r="30" spans="1:5" x14ac:dyDescent="0.25">
      <c r="A30">
        <f t="shared" si="0"/>
        <v>220</v>
      </c>
      <c r="B30" s="12">
        <v>0.4039306640625</v>
      </c>
      <c r="C30" s="12">
        <v>0.404891967773438</v>
      </c>
      <c r="D30" s="12">
        <v>0.61601257324218806</v>
      </c>
      <c r="E30" s="12">
        <v>0.84181213378906306</v>
      </c>
    </row>
    <row r="31" spans="1:5" x14ac:dyDescent="0.25">
      <c r="A31">
        <f t="shared" si="0"/>
        <v>222</v>
      </c>
      <c r="B31" s="12">
        <v>0.429351806640625</v>
      </c>
      <c r="C31" s="12">
        <v>0.424819946289063</v>
      </c>
      <c r="D31" s="12">
        <v>0.64045715332031306</v>
      </c>
      <c r="E31" s="12">
        <v>0.78923034667968806</v>
      </c>
    </row>
    <row r="32" spans="1:5" x14ac:dyDescent="0.25">
      <c r="A32">
        <f t="shared" si="0"/>
        <v>224</v>
      </c>
      <c r="B32" s="12">
        <v>0.391326904296875</v>
      </c>
      <c r="C32" s="12">
        <v>0.382568359375</v>
      </c>
      <c r="D32" s="12">
        <v>0.53904724121093806</v>
      </c>
      <c r="E32" s="12">
        <v>0.71543884277343806</v>
      </c>
    </row>
    <row r="33" spans="1:5" x14ac:dyDescent="0.25">
      <c r="A33">
        <f t="shared" si="0"/>
        <v>226</v>
      </c>
      <c r="B33" s="12">
        <v>0.419265747070313</v>
      </c>
      <c r="C33" s="12">
        <v>0.403533935546875</v>
      </c>
      <c r="D33" s="12">
        <v>0.5550537109375</v>
      </c>
      <c r="E33" s="12">
        <v>0.68318176269531306</v>
      </c>
    </row>
    <row r="34" spans="1:5" x14ac:dyDescent="0.25">
      <c r="A34">
        <f t="shared" si="0"/>
        <v>228</v>
      </c>
      <c r="B34" s="12">
        <v>0.397674560546875</v>
      </c>
      <c r="C34" s="12">
        <v>0.37884521484375</v>
      </c>
      <c r="D34" s="12">
        <v>0.49920654296875</v>
      </c>
      <c r="E34" s="12">
        <v>0.625030517578125</v>
      </c>
    </row>
    <row r="35" spans="1:5" x14ac:dyDescent="0.25">
      <c r="A35">
        <f t="shared" si="0"/>
        <v>230</v>
      </c>
      <c r="B35" s="12">
        <v>0.403091430664063</v>
      </c>
      <c r="C35" s="12">
        <v>0.37896728515625</v>
      </c>
      <c r="D35" s="12">
        <v>0.488494873046875</v>
      </c>
      <c r="E35" s="12">
        <v>0.59326171875</v>
      </c>
    </row>
    <row r="36" spans="1:5" x14ac:dyDescent="0.25">
      <c r="A36">
        <f t="shared" si="0"/>
        <v>232</v>
      </c>
      <c r="B36" s="12">
        <v>0.383377075195313</v>
      </c>
      <c r="C36" s="12">
        <v>0.359466552734375</v>
      </c>
      <c r="D36" s="12">
        <v>0.441726684570313</v>
      </c>
      <c r="E36" s="12">
        <v>0.555572509765625</v>
      </c>
    </row>
    <row r="37" spans="1:5" x14ac:dyDescent="0.25">
      <c r="A37">
        <f t="shared" si="0"/>
        <v>234</v>
      </c>
      <c r="B37" s="12">
        <v>0.384536743164063</v>
      </c>
      <c r="C37" s="12">
        <v>0.364395141601563</v>
      </c>
      <c r="D37" s="12">
        <v>0.432952880859375</v>
      </c>
      <c r="E37" s="12">
        <v>0.53810119628906306</v>
      </c>
    </row>
    <row r="38" spans="1:5" x14ac:dyDescent="0.25">
      <c r="A38">
        <f t="shared" si="0"/>
        <v>236</v>
      </c>
      <c r="B38" s="12">
        <v>0.360397338867188</v>
      </c>
      <c r="C38" s="12">
        <v>0.346237182617188</v>
      </c>
      <c r="D38" s="12">
        <v>0.398468017578125</v>
      </c>
      <c r="E38" s="12">
        <v>0.51280212402343806</v>
      </c>
    </row>
    <row r="39" spans="1:5" x14ac:dyDescent="0.25">
      <c r="A39">
        <f t="shared" si="0"/>
        <v>238</v>
      </c>
      <c r="B39" s="12">
        <v>0.363800048828125</v>
      </c>
      <c r="C39" s="12">
        <v>0.353988647460938</v>
      </c>
      <c r="D39" s="12">
        <v>0.393508911132813</v>
      </c>
      <c r="E39" s="12">
        <v>0.513885498046875</v>
      </c>
    </row>
    <row r="40" spans="1:5" x14ac:dyDescent="0.25">
      <c r="A40">
        <f t="shared" si="0"/>
        <v>240</v>
      </c>
      <c r="B40" s="12">
        <v>0.347564697265625</v>
      </c>
      <c r="C40" s="12">
        <v>0.343154907226563</v>
      </c>
      <c r="D40" s="12">
        <v>0.364974975585938</v>
      </c>
      <c r="E40" s="12">
        <v>0.51458740234375</v>
      </c>
    </row>
    <row r="41" spans="1:5" x14ac:dyDescent="0.25">
      <c r="A41">
        <f t="shared" si="0"/>
        <v>242</v>
      </c>
      <c r="B41" s="12">
        <v>0.36090087890625</v>
      </c>
      <c r="C41" s="12">
        <v>0.363037109375</v>
      </c>
      <c r="D41" s="12">
        <v>0.369598388671875</v>
      </c>
      <c r="E41" s="12">
        <v>0.529876708984375</v>
      </c>
    </row>
    <row r="42" spans="1:5" x14ac:dyDescent="0.25">
      <c r="A42">
        <f t="shared" si="0"/>
        <v>244</v>
      </c>
      <c r="B42" s="12">
        <v>0.349044799804688</v>
      </c>
      <c r="C42" s="12">
        <v>0.3570556640625</v>
      </c>
      <c r="D42" s="12">
        <v>0.352508544921875</v>
      </c>
      <c r="E42" s="12">
        <v>0.52983093261718806</v>
      </c>
    </row>
    <row r="43" spans="1:5" x14ac:dyDescent="0.25">
      <c r="A43">
        <f t="shared" si="0"/>
        <v>246</v>
      </c>
      <c r="B43" s="12">
        <v>0.3734130859375</v>
      </c>
      <c r="C43" s="12">
        <v>0.392990112304688</v>
      </c>
      <c r="D43" s="12">
        <v>0.379730224609375</v>
      </c>
      <c r="E43" s="12">
        <v>0.55194091796875</v>
      </c>
    </row>
    <row r="44" spans="1:5" x14ac:dyDescent="0.25">
      <c r="A44">
        <f t="shared" si="0"/>
        <v>248</v>
      </c>
      <c r="B44" s="12">
        <v>0.364120483398438</v>
      </c>
      <c r="C44" s="12">
        <v>0.384536743164063</v>
      </c>
      <c r="D44" s="12">
        <v>0.372650146484375</v>
      </c>
      <c r="E44" s="12">
        <v>0.55735778808593806</v>
      </c>
    </row>
    <row r="45" spans="1:5" x14ac:dyDescent="0.25">
      <c r="A45">
        <f t="shared" si="0"/>
        <v>250</v>
      </c>
      <c r="B45" s="12">
        <v>0.393112182617188</v>
      </c>
      <c r="C45" s="12">
        <v>0.416305541992188</v>
      </c>
      <c r="D45" s="12">
        <v>0.403427124023438</v>
      </c>
      <c r="E45" s="12">
        <v>0.558563232421875</v>
      </c>
    </row>
    <row r="46" spans="1:5" x14ac:dyDescent="0.25">
      <c r="A46">
        <f t="shared" si="0"/>
        <v>252</v>
      </c>
      <c r="B46" s="12">
        <v>0.378555297851563</v>
      </c>
      <c r="C46" s="12">
        <v>0.397354125976563</v>
      </c>
      <c r="D46" s="12">
        <v>0.386886596679688</v>
      </c>
      <c r="E46" s="12">
        <v>0.52980041503906306</v>
      </c>
    </row>
    <row r="47" spans="1:5" x14ac:dyDescent="0.25">
      <c r="A47">
        <f t="shared" si="0"/>
        <v>254</v>
      </c>
      <c r="B47" s="12">
        <v>0.38671875</v>
      </c>
      <c r="C47" s="12">
        <v>0.405502319335938</v>
      </c>
      <c r="D47" s="12">
        <v>0.394424438476563</v>
      </c>
      <c r="E47" s="12">
        <v>0.511444091796875</v>
      </c>
    </row>
    <row r="48" spans="1:5" x14ac:dyDescent="0.25">
      <c r="A48">
        <f t="shared" si="0"/>
        <v>256</v>
      </c>
      <c r="B48" s="12">
        <v>0.365631103515625</v>
      </c>
      <c r="C48" s="12">
        <v>0.385848999023438</v>
      </c>
      <c r="D48" s="12">
        <v>0.3740234375</v>
      </c>
      <c r="E48" s="12">
        <v>0.494293212890625</v>
      </c>
    </row>
    <row r="49" spans="1:5" x14ac:dyDescent="0.25">
      <c r="A49">
        <f t="shared" si="0"/>
        <v>258</v>
      </c>
      <c r="B49" s="12">
        <v>0.373275756835938</v>
      </c>
      <c r="C49" s="12">
        <v>0.402084350585938</v>
      </c>
      <c r="D49" s="12">
        <v>0.38751220703125</v>
      </c>
      <c r="E49" s="12">
        <v>0.494216918945313</v>
      </c>
    </row>
    <row r="50" spans="1:5" x14ac:dyDescent="0.25">
      <c r="A50">
        <f t="shared" si="0"/>
        <v>260</v>
      </c>
      <c r="B50" s="12">
        <v>0.3572998046875</v>
      </c>
      <c r="C50" s="12">
        <v>0.393203735351563</v>
      </c>
      <c r="D50" s="12">
        <v>0.383087158203125</v>
      </c>
      <c r="E50" s="12">
        <v>0.47857666015625</v>
      </c>
    </row>
    <row r="51" spans="1:5" x14ac:dyDescent="0.25">
      <c r="A51">
        <f t="shared" si="0"/>
        <v>262</v>
      </c>
      <c r="B51" s="12">
        <v>0.357559204101563</v>
      </c>
      <c r="C51" s="12">
        <v>0.406234741210938</v>
      </c>
      <c r="D51" s="12">
        <v>0.401535034179688</v>
      </c>
      <c r="E51" s="12">
        <v>0.473739624023438</v>
      </c>
    </row>
    <row r="52" spans="1:5" x14ac:dyDescent="0.25">
      <c r="A52">
        <f t="shared" si="0"/>
        <v>264</v>
      </c>
      <c r="B52" s="12">
        <v>0.335159301757813</v>
      </c>
      <c r="C52" s="12">
        <v>0.393692016601563</v>
      </c>
      <c r="D52" s="12">
        <v>0.394607543945313</v>
      </c>
      <c r="E52" s="12">
        <v>0.463775634765625</v>
      </c>
    </row>
    <row r="53" spans="1:5" x14ac:dyDescent="0.25">
      <c r="A53">
        <f t="shared" si="0"/>
        <v>266</v>
      </c>
      <c r="B53" s="12">
        <v>0.328536987304688</v>
      </c>
      <c r="C53" s="12">
        <v>0.403961181640625</v>
      </c>
      <c r="D53" s="12">
        <v>0.40191650390625</v>
      </c>
      <c r="E53" s="12">
        <v>0.449630737304688</v>
      </c>
    </row>
    <row r="54" spans="1:5" x14ac:dyDescent="0.25">
      <c r="A54">
        <f t="shared" si="0"/>
        <v>268</v>
      </c>
      <c r="B54" s="12">
        <v>0.3046875</v>
      </c>
      <c r="C54" s="12">
        <v>0.388214111328125</v>
      </c>
      <c r="D54" s="12">
        <v>0.379608154296875</v>
      </c>
      <c r="E54" s="12">
        <v>0.430511474609375</v>
      </c>
    </row>
    <row r="55" spans="1:5" x14ac:dyDescent="0.25">
      <c r="A55">
        <f t="shared" si="0"/>
        <v>270</v>
      </c>
      <c r="B55" s="12">
        <v>0.29302978515625</v>
      </c>
      <c r="C55" s="12">
        <v>0.389053344726563</v>
      </c>
      <c r="D55" s="12">
        <v>0.377212524414063</v>
      </c>
      <c r="E55" s="12">
        <v>0.407562255859375</v>
      </c>
    </row>
    <row r="56" spans="1:5" x14ac:dyDescent="0.25">
      <c r="A56">
        <f t="shared" si="0"/>
        <v>272</v>
      </c>
      <c r="B56" s="12">
        <v>0.259933471679688</v>
      </c>
      <c r="C56" s="12">
        <v>0.358474731445313</v>
      </c>
      <c r="D56" s="12">
        <v>0.349639892578125</v>
      </c>
      <c r="E56" s="12">
        <v>0.387039184570313</v>
      </c>
    </row>
    <row r="57" spans="1:5" x14ac:dyDescent="0.25">
      <c r="A57">
        <f t="shared" si="0"/>
        <v>274</v>
      </c>
      <c r="B57" s="12">
        <v>0.239028930664063</v>
      </c>
      <c r="C57" s="12">
        <v>0.353607177734375</v>
      </c>
      <c r="D57" s="12">
        <v>0.3460693359375</v>
      </c>
      <c r="E57" s="12">
        <v>0.37103271484375</v>
      </c>
    </row>
    <row r="58" spans="1:5" x14ac:dyDescent="0.25">
      <c r="A58">
        <f t="shared" si="0"/>
        <v>276</v>
      </c>
      <c r="B58" s="12">
        <v>0.205581665039063</v>
      </c>
      <c r="C58" s="12">
        <v>0.32525634765625</v>
      </c>
      <c r="D58" s="12">
        <v>0.315521240234375</v>
      </c>
      <c r="E58" s="12">
        <v>0.355545043945313</v>
      </c>
    </row>
    <row r="59" spans="1:5" x14ac:dyDescent="0.25">
      <c r="A59">
        <f t="shared" si="0"/>
        <v>278</v>
      </c>
      <c r="B59" s="12">
        <v>0.204483032226563</v>
      </c>
      <c r="C59" s="12">
        <v>0.341812133789063</v>
      </c>
      <c r="D59" s="12">
        <v>0.323348999023438</v>
      </c>
      <c r="E59" s="12">
        <v>0.346893310546875</v>
      </c>
    </row>
    <row r="60" spans="1:5" x14ac:dyDescent="0.25">
      <c r="A60">
        <f t="shared" si="0"/>
        <v>280</v>
      </c>
      <c r="B60" s="12">
        <v>0.176116943359375</v>
      </c>
      <c r="C60" s="12">
        <v>0.316940307617188</v>
      </c>
      <c r="D60" s="12">
        <v>0.290939331054688</v>
      </c>
      <c r="E60" s="12">
        <v>0.32989501953125</v>
      </c>
    </row>
    <row r="61" spans="1:5" x14ac:dyDescent="0.25">
      <c r="A61">
        <f t="shared" si="0"/>
        <v>282</v>
      </c>
      <c r="B61" s="12">
        <v>0.17364501953125</v>
      </c>
      <c r="C61" s="12">
        <v>0.319442749023438</v>
      </c>
      <c r="D61" s="12">
        <v>0.292709350585938</v>
      </c>
      <c r="E61" s="12">
        <v>0.321746826171875</v>
      </c>
    </row>
    <row r="62" spans="1:5" x14ac:dyDescent="0.25">
      <c r="A62">
        <f t="shared" si="0"/>
        <v>284</v>
      </c>
      <c r="B62" s="12">
        <v>0.150466918945313</v>
      </c>
      <c r="C62" s="12">
        <v>0.293228149414063</v>
      </c>
      <c r="D62" s="12">
        <v>0.27239990234375</v>
      </c>
      <c r="E62" s="12">
        <v>0.309646606445313</v>
      </c>
    </row>
    <row r="63" spans="1:5" x14ac:dyDescent="0.25">
      <c r="A63">
        <f t="shared" si="0"/>
        <v>286</v>
      </c>
      <c r="B63" s="12">
        <v>0.151657104492188</v>
      </c>
      <c r="C63" s="12">
        <v>0.2945556640625</v>
      </c>
      <c r="D63" s="12">
        <v>0.281600952148438</v>
      </c>
      <c r="E63" s="12">
        <v>0.308914184570313</v>
      </c>
    </row>
    <row r="64" spans="1:5" x14ac:dyDescent="0.25">
      <c r="A64">
        <f t="shared" si="0"/>
        <v>288</v>
      </c>
      <c r="B64" s="12">
        <v>0.129440307617188</v>
      </c>
      <c r="C64" s="12">
        <v>0.265060424804688</v>
      </c>
      <c r="D64" s="12">
        <v>0.256805419921875</v>
      </c>
      <c r="E64" s="12">
        <v>0.30169677734375</v>
      </c>
    </row>
    <row r="65" spans="1:5" x14ac:dyDescent="0.25">
      <c r="A65">
        <f t="shared" si="0"/>
        <v>290</v>
      </c>
      <c r="B65" s="12">
        <v>0.131622314453125</v>
      </c>
      <c r="C65" s="12">
        <v>0.272537231445313</v>
      </c>
      <c r="D65" s="12">
        <v>0.263778686523438</v>
      </c>
      <c r="E65" s="12">
        <v>0.302963256835938</v>
      </c>
    </row>
    <row r="66" spans="1:5" x14ac:dyDescent="0.25">
      <c r="A66">
        <f t="shared" si="0"/>
        <v>292</v>
      </c>
      <c r="B66" s="12">
        <v>0.128707885742188</v>
      </c>
      <c r="C66" s="12">
        <v>0.264785766601563</v>
      </c>
      <c r="D66" s="12">
        <v>0.25567626953125</v>
      </c>
      <c r="E66" s="12">
        <v>0.305801391601563</v>
      </c>
    </row>
    <row r="67" spans="1:5" x14ac:dyDescent="0.25">
      <c r="A67">
        <f t="shared" si="0"/>
        <v>294</v>
      </c>
      <c r="B67" s="12">
        <v>0.136001586914063</v>
      </c>
      <c r="C67" s="12">
        <v>0.277740478515625</v>
      </c>
      <c r="D67" s="12">
        <v>0.26910400390625</v>
      </c>
      <c r="E67" s="12">
        <v>0.317855834960938</v>
      </c>
    </row>
    <row r="68" spans="1:5" x14ac:dyDescent="0.25">
      <c r="A68">
        <f t="shared" si="0"/>
        <v>296</v>
      </c>
      <c r="B68" s="12">
        <v>0.152908325195313</v>
      </c>
      <c r="C68" s="12">
        <v>0.279052734375</v>
      </c>
      <c r="D68" s="12">
        <v>0.271011352539063</v>
      </c>
      <c r="E68" s="12">
        <v>0.329498291015625</v>
      </c>
    </row>
    <row r="69" spans="1:5" x14ac:dyDescent="0.25">
      <c r="A69">
        <f t="shared" si="0"/>
        <v>298</v>
      </c>
      <c r="B69" s="12">
        <v>0.168289184570313</v>
      </c>
      <c r="C69" s="12">
        <v>0.30169677734375</v>
      </c>
      <c r="D69" s="12">
        <v>0.2901611328125</v>
      </c>
      <c r="E69" s="12">
        <v>0.3477783203125</v>
      </c>
    </row>
    <row r="70" spans="1:5" x14ac:dyDescent="0.25">
      <c r="A70">
        <f t="shared" si="0"/>
        <v>300</v>
      </c>
      <c r="B70" s="12">
        <v>0.179855346679688</v>
      </c>
      <c r="C70" s="12">
        <v>0.313217163085938</v>
      </c>
      <c r="D70" s="12">
        <v>0.296554565429688</v>
      </c>
      <c r="E70" s="12">
        <v>0.365280151367188</v>
      </c>
    </row>
    <row r="71" spans="1:5" x14ac:dyDescent="0.25">
      <c r="A71">
        <f t="shared" si="0"/>
        <v>302</v>
      </c>
      <c r="B71" s="12">
        <v>0.201065063476563</v>
      </c>
      <c r="C71" s="12">
        <v>0.3428955078125</v>
      </c>
      <c r="D71" s="12">
        <v>0.315658569335938</v>
      </c>
      <c r="E71" s="12">
        <v>0.392745971679688</v>
      </c>
    </row>
    <row r="72" spans="1:5" x14ac:dyDescent="0.25">
      <c r="A72">
        <f t="shared" si="0"/>
        <v>304</v>
      </c>
      <c r="B72" s="12">
        <v>0.209014892578125</v>
      </c>
      <c r="C72" s="12">
        <v>0.353836059570313</v>
      </c>
      <c r="D72" s="12">
        <v>0.317459106445313</v>
      </c>
      <c r="E72" s="12">
        <v>0.417251586914063</v>
      </c>
    </row>
    <row r="73" spans="1:5" x14ac:dyDescent="0.25">
      <c r="A73">
        <f t="shared" si="0"/>
        <v>306</v>
      </c>
      <c r="B73" s="12">
        <v>0.231781005859375</v>
      </c>
      <c r="C73" s="12">
        <v>0.391326904296875</v>
      </c>
      <c r="D73" s="12">
        <v>0.344924926757813</v>
      </c>
      <c r="E73" s="12">
        <v>0.453948974609375</v>
      </c>
    </row>
    <row r="74" spans="1:5" x14ac:dyDescent="0.25">
      <c r="A74">
        <f t="shared" si="0"/>
        <v>308</v>
      </c>
      <c r="B74" s="12">
        <v>0.2481689453125</v>
      </c>
      <c r="C74" s="12">
        <v>0.40972900390625</v>
      </c>
      <c r="D74" s="12">
        <v>0.35638427734375</v>
      </c>
      <c r="E74" s="12">
        <v>0.48828125</v>
      </c>
    </row>
    <row r="75" spans="1:5" x14ac:dyDescent="0.25">
      <c r="A75">
        <f t="shared" si="0"/>
        <v>310</v>
      </c>
      <c r="B75" s="12">
        <v>0.283432006835938</v>
      </c>
      <c r="C75" s="12">
        <v>0.467025756835938</v>
      </c>
      <c r="D75" s="12">
        <v>0.397247314453125</v>
      </c>
      <c r="E75" s="12">
        <v>0.53300476074218806</v>
      </c>
    </row>
    <row r="76" spans="1:5" x14ac:dyDescent="0.25">
      <c r="A76">
        <f t="shared" si="0"/>
        <v>312</v>
      </c>
      <c r="B76" s="12">
        <v>0.29803466796875</v>
      </c>
      <c r="C76" s="12">
        <v>0.498458862304688</v>
      </c>
      <c r="D76" s="12">
        <v>0.412246704101563</v>
      </c>
      <c r="E76" s="12">
        <v>0.55464172363281306</v>
      </c>
    </row>
    <row r="77" spans="1:5" x14ac:dyDescent="0.25">
      <c r="A77">
        <f t="shared" si="0"/>
        <v>314</v>
      </c>
      <c r="B77" s="12">
        <v>0.326766967773438</v>
      </c>
      <c r="C77" s="12">
        <v>0.55699157714843806</v>
      </c>
      <c r="D77" s="12">
        <v>0.44342041015625</v>
      </c>
      <c r="E77" s="12">
        <v>0.57377624511718806</v>
      </c>
    </row>
    <row r="78" spans="1:5" x14ac:dyDescent="0.25">
      <c r="A78">
        <f t="shared" si="0"/>
        <v>316</v>
      </c>
      <c r="B78" s="12">
        <v>0.347442626953125</v>
      </c>
      <c r="C78" s="12">
        <v>0.57106018066406306</v>
      </c>
      <c r="D78" s="12">
        <v>0.446090698242188</v>
      </c>
      <c r="E78" s="12">
        <v>0.57078552246093806</v>
      </c>
    </row>
    <row r="79" spans="1:5" x14ac:dyDescent="0.25">
      <c r="A79">
        <f t="shared" si="0"/>
        <v>318</v>
      </c>
      <c r="B79" s="12">
        <v>0.383438110351563</v>
      </c>
      <c r="C79" s="12">
        <v>0.611907958984375</v>
      </c>
      <c r="D79" s="12">
        <v>0.471939086914063</v>
      </c>
      <c r="E79" s="12">
        <v>0.58415222167968806</v>
      </c>
    </row>
    <row r="80" spans="1:5" x14ac:dyDescent="0.25">
      <c r="A80">
        <f t="shared" si="0"/>
        <v>320</v>
      </c>
      <c r="B80" s="12">
        <v>0.3929443359375</v>
      </c>
      <c r="C80" s="12">
        <v>0.5989990234375</v>
      </c>
      <c r="D80" s="12">
        <v>0.4686279296875</v>
      </c>
      <c r="E80" s="12">
        <v>0.5869140625</v>
      </c>
    </row>
    <row r="81" spans="1:5" x14ac:dyDescent="0.25">
      <c r="A81">
        <f t="shared" ref="A81:A144" si="1">A80+2</f>
        <v>322</v>
      </c>
      <c r="B81" s="12">
        <v>0.420242309570313</v>
      </c>
      <c r="C81" s="12">
        <v>0.63322448730468806</v>
      </c>
      <c r="D81" s="12">
        <v>0.50202941894531306</v>
      </c>
      <c r="E81" s="12">
        <v>0.61383056640625</v>
      </c>
    </row>
    <row r="82" spans="1:5" x14ac:dyDescent="0.25">
      <c r="A82">
        <f t="shared" si="1"/>
        <v>324</v>
      </c>
      <c r="B82" s="12">
        <v>0.417282104492188</v>
      </c>
      <c r="C82" s="12">
        <v>0.61802673339843806</v>
      </c>
      <c r="D82" s="12">
        <v>0.50035095214843806</v>
      </c>
      <c r="E82" s="12">
        <v>0.61192321777343806</v>
      </c>
    </row>
    <row r="83" spans="1:5" x14ac:dyDescent="0.25">
      <c r="A83">
        <f t="shared" si="1"/>
        <v>326</v>
      </c>
      <c r="B83" s="12">
        <v>0.443527221679688</v>
      </c>
      <c r="C83" s="12">
        <v>0.66728210449218806</v>
      </c>
      <c r="D83" s="12">
        <v>0.536529541015625</v>
      </c>
      <c r="E83" s="12">
        <v>0.627410888671875</v>
      </c>
    </row>
    <row r="84" spans="1:5" x14ac:dyDescent="0.25">
      <c r="A84">
        <f t="shared" si="1"/>
        <v>328</v>
      </c>
      <c r="B84" s="12">
        <v>0.440170288085938</v>
      </c>
      <c r="C84" s="12">
        <v>0.652252197265625</v>
      </c>
      <c r="D84" s="12">
        <v>0.51994323730468806</v>
      </c>
      <c r="E84" s="12">
        <v>0.59974670410156306</v>
      </c>
    </row>
    <row r="85" spans="1:5" x14ac:dyDescent="0.25">
      <c r="A85">
        <f t="shared" si="1"/>
        <v>330</v>
      </c>
      <c r="B85" s="12">
        <v>0.474899291992188</v>
      </c>
      <c r="C85" s="12">
        <v>0.69505310058593806</v>
      </c>
      <c r="D85" s="12">
        <v>0.5318603515625</v>
      </c>
      <c r="E85" s="12">
        <v>0.56779479980468806</v>
      </c>
    </row>
    <row r="86" spans="1:5" x14ac:dyDescent="0.25">
      <c r="A86">
        <f t="shared" si="1"/>
        <v>332</v>
      </c>
      <c r="B86" s="12">
        <v>0.471023559570313</v>
      </c>
      <c r="C86" s="12">
        <v>0.644683837890625</v>
      </c>
      <c r="D86" s="12">
        <v>0.481124877929688</v>
      </c>
      <c r="E86" s="12">
        <v>0.51194763183593806</v>
      </c>
    </row>
    <row r="87" spans="1:5" x14ac:dyDescent="0.25">
      <c r="A87">
        <f t="shared" si="1"/>
        <v>334</v>
      </c>
      <c r="B87" s="12">
        <v>0.50175476074218806</v>
      </c>
      <c r="C87" s="12">
        <v>0.643890380859375</v>
      </c>
      <c r="D87" s="12">
        <v>0.459732055664063</v>
      </c>
      <c r="E87" s="12">
        <v>0.453536987304688</v>
      </c>
    </row>
    <row r="88" spans="1:5" x14ac:dyDescent="0.25">
      <c r="A88">
        <f t="shared" si="1"/>
        <v>336</v>
      </c>
      <c r="B88" s="12">
        <v>0.475677490234375</v>
      </c>
      <c r="C88" s="12">
        <v>0.56117248535156306</v>
      </c>
      <c r="D88" s="12">
        <v>0.395095825195313</v>
      </c>
      <c r="E88" s="12">
        <v>0.386505126953125</v>
      </c>
    </row>
    <row r="89" spans="1:5" x14ac:dyDescent="0.25">
      <c r="A89">
        <f t="shared" si="1"/>
        <v>338</v>
      </c>
      <c r="B89" s="12">
        <v>0.477874755859375</v>
      </c>
      <c r="C89" s="12">
        <v>0.52964782714843806</v>
      </c>
      <c r="D89" s="12">
        <v>0.3638916015625</v>
      </c>
      <c r="E89" s="12">
        <v>0.34588623046875</v>
      </c>
    </row>
    <row r="90" spans="1:5" x14ac:dyDescent="0.25">
      <c r="A90">
        <f t="shared" si="1"/>
        <v>340</v>
      </c>
      <c r="B90" s="12">
        <v>0.427230834960938</v>
      </c>
      <c r="C90" s="12">
        <v>0.454696655273438</v>
      </c>
      <c r="D90" s="12">
        <v>0.3133544921875</v>
      </c>
      <c r="E90" s="12">
        <v>0.314315795898438</v>
      </c>
    </row>
    <row r="91" spans="1:5" x14ac:dyDescent="0.25">
      <c r="A91">
        <f t="shared" si="1"/>
        <v>342</v>
      </c>
      <c r="B91" s="12">
        <v>0.4014892578125</v>
      </c>
      <c r="C91" s="12">
        <v>0.431289672851563</v>
      </c>
      <c r="D91" s="12">
        <v>0.297836303710938</v>
      </c>
      <c r="E91" s="12">
        <v>0.306808471679688</v>
      </c>
    </row>
    <row r="92" spans="1:5" x14ac:dyDescent="0.25">
      <c r="A92">
        <f t="shared" si="1"/>
        <v>344</v>
      </c>
      <c r="B92" s="12">
        <v>0.343704223632813</v>
      </c>
      <c r="C92" s="12">
        <v>0.387496948242188</v>
      </c>
      <c r="D92" s="12">
        <v>0.274520874023438</v>
      </c>
      <c r="E92" s="12">
        <v>0.303665161132813</v>
      </c>
    </row>
    <row r="93" spans="1:5" x14ac:dyDescent="0.25">
      <c r="A93">
        <f t="shared" si="1"/>
        <v>346</v>
      </c>
      <c r="B93" s="12">
        <v>0.312942504882813</v>
      </c>
      <c r="C93" s="12">
        <v>0.385482788085938</v>
      </c>
      <c r="D93" s="12">
        <v>0.279922485351563</v>
      </c>
      <c r="E93" s="12">
        <v>0.317581176757813</v>
      </c>
    </row>
    <row r="94" spans="1:5" x14ac:dyDescent="0.25">
      <c r="A94">
        <f t="shared" si="1"/>
        <v>348</v>
      </c>
      <c r="B94" s="12">
        <v>0.270263671875</v>
      </c>
      <c r="C94" s="12">
        <v>0.369476318359375</v>
      </c>
      <c r="D94" s="12">
        <v>0.275711059570313</v>
      </c>
      <c r="E94" s="12">
        <v>0.3314208984375</v>
      </c>
    </row>
    <row r="95" spans="1:5" x14ac:dyDescent="0.25">
      <c r="A95">
        <f t="shared" si="1"/>
        <v>350</v>
      </c>
      <c r="B95" s="12">
        <v>0.251815795898438</v>
      </c>
      <c r="C95" s="12">
        <v>0.389572143554688</v>
      </c>
      <c r="D95" s="12">
        <v>0.296875</v>
      </c>
      <c r="E95" s="12">
        <v>0.360885620117188</v>
      </c>
    </row>
    <row r="96" spans="1:5" x14ac:dyDescent="0.25">
      <c r="A96">
        <f t="shared" si="1"/>
        <v>352</v>
      </c>
      <c r="B96" s="12">
        <v>0.227828979492188</v>
      </c>
      <c r="C96" s="12">
        <v>0.39276123046875</v>
      </c>
      <c r="D96" s="12">
        <v>0.3082275390625</v>
      </c>
      <c r="E96" s="12">
        <v>0.38677978515625</v>
      </c>
    </row>
    <row r="97" spans="1:5" x14ac:dyDescent="0.25">
      <c r="A97">
        <f t="shared" si="1"/>
        <v>354</v>
      </c>
      <c r="B97" s="12">
        <v>0.225723266601563</v>
      </c>
      <c r="C97" s="12">
        <v>0.431427001953125</v>
      </c>
      <c r="D97" s="12">
        <v>0.343917846679688</v>
      </c>
      <c r="E97" s="12">
        <v>0.428466796875</v>
      </c>
    </row>
    <row r="98" spans="1:5" x14ac:dyDescent="0.25">
      <c r="A98">
        <f t="shared" si="1"/>
        <v>356</v>
      </c>
      <c r="B98" s="12">
        <v>0.219589233398438</v>
      </c>
      <c r="C98" s="12">
        <v>0.446609497070313</v>
      </c>
      <c r="D98" s="12">
        <v>0.363723754882813</v>
      </c>
      <c r="E98" s="12">
        <v>0.463577270507813</v>
      </c>
    </row>
    <row r="99" spans="1:5" x14ac:dyDescent="0.25">
      <c r="A99">
        <f t="shared" si="1"/>
        <v>358</v>
      </c>
      <c r="B99" s="12">
        <v>0.231185913085938</v>
      </c>
      <c r="C99" s="12">
        <v>0.496551513671875</v>
      </c>
      <c r="D99" s="12">
        <v>0.410751342773438</v>
      </c>
      <c r="E99" s="12">
        <v>0.51432800292968806</v>
      </c>
    </row>
    <row r="100" spans="1:5" x14ac:dyDescent="0.25">
      <c r="A100">
        <f t="shared" si="1"/>
        <v>360</v>
      </c>
      <c r="B100" s="12">
        <v>0.23626708984375</v>
      </c>
      <c r="C100" s="12">
        <v>0.5107421875</v>
      </c>
      <c r="D100" s="12">
        <v>0.436798095703125</v>
      </c>
      <c r="E100" s="12">
        <v>0.545684814453125</v>
      </c>
    </row>
    <row r="101" spans="1:5" x14ac:dyDescent="0.25">
      <c r="A101">
        <f t="shared" si="1"/>
        <v>362</v>
      </c>
      <c r="B101" s="12">
        <v>0.2562255859375</v>
      </c>
      <c r="C101" s="12">
        <v>0.557037353515625</v>
      </c>
      <c r="D101" s="12">
        <v>0.4898681640625</v>
      </c>
      <c r="E101" s="12">
        <v>0.58543395996093806</v>
      </c>
    </row>
    <row r="102" spans="1:5" x14ac:dyDescent="0.25">
      <c r="A102">
        <f t="shared" si="1"/>
        <v>364</v>
      </c>
      <c r="B102" s="12">
        <v>0.26513671875</v>
      </c>
      <c r="C102" s="12">
        <v>0.55815124511718806</v>
      </c>
      <c r="D102" s="12">
        <v>0.504974365234375</v>
      </c>
      <c r="E102" s="12">
        <v>0.58642578125</v>
      </c>
    </row>
    <row r="103" spans="1:5" x14ac:dyDescent="0.25">
      <c r="A103">
        <f t="shared" si="1"/>
        <v>366</v>
      </c>
      <c r="B103" s="12">
        <v>0.289962768554688</v>
      </c>
      <c r="C103" s="12">
        <v>0.607086181640625</v>
      </c>
      <c r="D103" s="12">
        <v>0.55503845214843806</v>
      </c>
      <c r="E103" s="12">
        <v>0.62025451660156306</v>
      </c>
    </row>
    <row r="104" spans="1:5" x14ac:dyDescent="0.25">
      <c r="A104">
        <f t="shared" si="1"/>
        <v>368</v>
      </c>
      <c r="B104" s="12">
        <v>0.29986572265625</v>
      </c>
      <c r="C104" s="12">
        <v>0.60227966308593806</v>
      </c>
      <c r="D104" s="12">
        <v>0.563446044921875</v>
      </c>
      <c r="E104" s="12">
        <v>0.63224792480468806</v>
      </c>
    </row>
    <row r="105" spans="1:5" x14ac:dyDescent="0.25">
      <c r="A105">
        <f t="shared" si="1"/>
        <v>370</v>
      </c>
      <c r="B105" s="12">
        <v>0.325942993164063</v>
      </c>
      <c r="C105" s="12">
        <v>0.64576721191406306</v>
      </c>
      <c r="D105" s="12">
        <v>0.61549377441406306</v>
      </c>
      <c r="E105" s="12">
        <v>0.66267395019531306</v>
      </c>
    </row>
    <row r="106" spans="1:5" x14ac:dyDescent="0.25">
      <c r="A106">
        <f t="shared" si="1"/>
        <v>372</v>
      </c>
      <c r="B106" s="12">
        <v>0.33538818359375</v>
      </c>
      <c r="C106" s="12">
        <v>0.63236999511718806</v>
      </c>
      <c r="D106" s="12">
        <v>0.614410400390625</v>
      </c>
      <c r="E106" s="12">
        <v>0.662322998046875</v>
      </c>
    </row>
    <row r="107" spans="1:5" x14ac:dyDescent="0.25">
      <c r="A107">
        <f t="shared" si="1"/>
        <v>374</v>
      </c>
      <c r="B107" s="12">
        <v>0.36328125</v>
      </c>
      <c r="C107" s="12">
        <v>0.672393798828125</v>
      </c>
      <c r="D107" s="12">
        <v>0.656005859375</v>
      </c>
      <c r="E107" s="12">
        <v>0.69270324707031306</v>
      </c>
    </row>
    <row r="108" spans="1:5" x14ac:dyDescent="0.25">
      <c r="A108">
        <f t="shared" si="1"/>
        <v>376</v>
      </c>
      <c r="B108" s="12">
        <v>0.366180419921875</v>
      </c>
      <c r="C108" s="12">
        <v>0.65870666503906306</v>
      </c>
      <c r="D108" s="12">
        <v>0.64237976074218806</v>
      </c>
      <c r="E108" s="12">
        <v>0.701385498046875</v>
      </c>
    </row>
    <row r="109" spans="1:5" x14ac:dyDescent="0.25">
      <c r="A109">
        <f t="shared" si="1"/>
        <v>378</v>
      </c>
      <c r="B109" s="12">
        <v>0.385223388671875</v>
      </c>
      <c r="C109" s="17">
        <v>0.69654846191406306</v>
      </c>
      <c r="D109" s="12">
        <v>0.68571472167968806</v>
      </c>
      <c r="E109" s="12">
        <v>0.73793029785156306</v>
      </c>
    </row>
    <row r="110" spans="1:5" x14ac:dyDescent="0.25">
      <c r="A110">
        <f t="shared" si="1"/>
        <v>380</v>
      </c>
      <c r="B110" s="12">
        <v>0.38189697265625</v>
      </c>
      <c r="C110" s="12">
        <v>0.673248291015625</v>
      </c>
      <c r="D110" s="12">
        <v>0.6790771484375</v>
      </c>
      <c r="E110" s="12">
        <v>0.73191833496093806</v>
      </c>
    </row>
    <row r="111" spans="1:5" x14ac:dyDescent="0.25">
      <c r="A111">
        <f t="shared" si="1"/>
        <v>382</v>
      </c>
      <c r="B111" s="12">
        <v>0.399093627929688</v>
      </c>
      <c r="C111" s="12">
        <v>0.69189453125</v>
      </c>
      <c r="D111" s="12">
        <v>0.72210693359375</v>
      </c>
      <c r="E111" s="12">
        <v>0.74200439453125</v>
      </c>
    </row>
    <row r="112" spans="1:5" x14ac:dyDescent="0.25">
      <c r="A112">
        <f t="shared" si="1"/>
        <v>384</v>
      </c>
      <c r="B112" s="12">
        <v>0.397964477539063</v>
      </c>
      <c r="C112" s="12">
        <v>0.65155029296875</v>
      </c>
      <c r="D112" s="12">
        <v>0.69917297363281306</v>
      </c>
      <c r="E112" s="12">
        <v>0.71598815917968806</v>
      </c>
    </row>
    <row r="113" spans="1:5" x14ac:dyDescent="0.25">
      <c r="A113">
        <f t="shared" si="1"/>
        <v>386</v>
      </c>
      <c r="B113" s="12">
        <v>0.417083740234375</v>
      </c>
      <c r="C113" s="12">
        <v>0.659881591796875</v>
      </c>
      <c r="D113" s="12">
        <v>0.729705810546875</v>
      </c>
      <c r="E113" s="12">
        <v>0.71624755859375</v>
      </c>
    </row>
    <row r="114" spans="1:5" x14ac:dyDescent="0.25">
      <c r="A114">
        <f t="shared" si="1"/>
        <v>388</v>
      </c>
      <c r="B114" s="12">
        <v>0.414291381835938</v>
      </c>
      <c r="C114" s="12">
        <v>0.61396789550781306</v>
      </c>
      <c r="D114" s="12">
        <v>0.703643798828125</v>
      </c>
      <c r="E114" s="12">
        <v>0.67625427246093806</v>
      </c>
    </row>
    <row r="115" spans="1:5" x14ac:dyDescent="0.25">
      <c r="A115">
        <f t="shared" si="1"/>
        <v>390</v>
      </c>
      <c r="B115" s="12">
        <v>0.431640625</v>
      </c>
      <c r="C115" s="12">
        <v>0.593353271484375</v>
      </c>
      <c r="D115" s="17">
        <v>0.729278564453125</v>
      </c>
      <c r="E115" s="12">
        <v>0.628509521484375</v>
      </c>
    </row>
    <row r="116" spans="1:5" x14ac:dyDescent="0.25">
      <c r="A116">
        <f t="shared" si="1"/>
        <v>392</v>
      </c>
      <c r="B116" s="12">
        <v>0.4283447265625</v>
      </c>
      <c r="C116" s="12">
        <v>0.51039123535156306</v>
      </c>
      <c r="D116" s="12">
        <v>0.674163818359375</v>
      </c>
      <c r="E116" s="12">
        <v>0.53944396972656306</v>
      </c>
    </row>
    <row r="117" spans="1:5" x14ac:dyDescent="0.25">
      <c r="A117">
        <f t="shared" si="1"/>
        <v>394</v>
      </c>
      <c r="B117" s="17">
        <v>0.435501098632813</v>
      </c>
      <c r="C117" s="12">
        <v>0.44317626953125</v>
      </c>
      <c r="D117" s="12">
        <v>0.62879943847656306</v>
      </c>
      <c r="E117" s="12">
        <v>0.444732666015625</v>
      </c>
    </row>
    <row r="118" spans="1:5" x14ac:dyDescent="0.25">
      <c r="A118">
        <f t="shared" si="1"/>
        <v>396</v>
      </c>
      <c r="B118" s="12">
        <v>0.418380737304688</v>
      </c>
      <c r="C118" s="12">
        <v>0.362457275390625</v>
      </c>
      <c r="D118" s="12">
        <v>0.52947998046875</v>
      </c>
      <c r="E118" s="12">
        <v>0.34686279296875</v>
      </c>
    </row>
    <row r="119" spans="1:5" x14ac:dyDescent="0.25">
      <c r="A119">
        <f t="shared" si="1"/>
        <v>398</v>
      </c>
      <c r="B119" s="12">
        <v>0.389663696289063</v>
      </c>
      <c r="C119" s="12">
        <v>0.309890747070313</v>
      </c>
      <c r="D119" s="12">
        <v>0.446426391601563</v>
      </c>
      <c r="E119" s="12">
        <v>0.2801513671875</v>
      </c>
    </row>
    <row r="120" spans="1:5" x14ac:dyDescent="0.25">
      <c r="A120">
        <f t="shared" si="1"/>
        <v>400</v>
      </c>
      <c r="B120" s="12">
        <v>0.33978271484375</v>
      </c>
      <c r="C120" s="12">
        <v>0.252410888671875</v>
      </c>
      <c r="D120" s="12">
        <v>0.36669921875</v>
      </c>
      <c r="E120" s="12">
        <v>0.221328735351563</v>
      </c>
    </row>
    <row r="121" spans="1:5" x14ac:dyDescent="0.25">
      <c r="A121">
        <f t="shared" si="1"/>
        <v>402</v>
      </c>
      <c r="B121" s="12">
        <v>0.305816650390625</v>
      </c>
      <c r="C121" s="12">
        <v>0.215911865234375</v>
      </c>
      <c r="D121" s="12">
        <v>0.317657470703125</v>
      </c>
      <c r="E121" s="12">
        <v>0.1759033203125</v>
      </c>
    </row>
    <row r="122" spans="1:5" x14ac:dyDescent="0.25">
      <c r="A122">
        <f t="shared" si="1"/>
        <v>404</v>
      </c>
      <c r="B122" s="12">
        <v>0.265853881835938</v>
      </c>
      <c r="C122" s="12">
        <v>0.164077758789063</v>
      </c>
      <c r="D122" s="12">
        <v>0.26397705078125</v>
      </c>
      <c r="E122" s="12">
        <v>0.128372192382813</v>
      </c>
    </row>
    <row r="123" spans="1:5" x14ac:dyDescent="0.25">
      <c r="A123">
        <f t="shared" si="1"/>
        <v>406</v>
      </c>
      <c r="B123" s="12">
        <v>0.236083984375</v>
      </c>
      <c r="C123" s="12">
        <v>0.129440307617188</v>
      </c>
      <c r="D123" s="12">
        <v>0.215713500976563</v>
      </c>
      <c r="E123" s="15">
        <v>9.51080322265625E-2</v>
      </c>
    </row>
    <row r="124" spans="1:5" x14ac:dyDescent="0.25">
      <c r="A124">
        <f t="shared" si="1"/>
        <v>408</v>
      </c>
      <c r="B124" s="12">
        <v>0.201904296875</v>
      </c>
      <c r="C124" s="12">
        <v>0.101730346679688</v>
      </c>
      <c r="D124" s="12">
        <v>0.168869018554688</v>
      </c>
      <c r="E124" s="12">
        <v>6.4483642578125E-2</v>
      </c>
    </row>
    <row r="125" spans="1:5" x14ac:dyDescent="0.25">
      <c r="A125">
        <f t="shared" si="1"/>
        <v>410</v>
      </c>
      <c r="B125" s="12">
        <v>0.168136596679688</v>
      </c>
      <c r="C125" s="15">
        <v>7.83233642578125E-2</v>
      </c>
      <c r="D125" s="12">
        <v>0.130081176757813</v>
      </c>
      <c r="E125" s="12">
        <v>4.3853759765625E-2</v>
      </c>
    </row>
    <row r="126" spans="1:5" x14ac:dyDescent="0.25">
      <c r="A126">
        <f t="shared" si="1"/>
        <v>412</v>
      </c>
      <c r="B126" s="12">
        <v>0.121978759765625</v>
      </c>
      <c r="C126" s="12">
        <v>5.059814453125E-2</v>
      </c>
      <c r="D126" s="12">
        <v>8.8134765625E-2</v>
      </c>
      <c r="E126" s="12">
        <v>2.91748046875E-2</v>
      </c>
    </row>
    <row r="127" spans="1:5" x14ac:dyDescent="0.25">
      <c r="A127">
        <f t="shared" si="1"/>
        <v>414</v>
      </c>
      <c r="B127" s="12">
        <v>9.4696044921875E-2</v>
      </c>
      <c r="C127" s="12">
        <v>3.680419921875E-2</v>
      </c>
      <c r="D127" s="12">
        <v>6.5765380859375E-2</v>
      </c>
      <c r="E127" s="15">
        <v>2.02178955078125E-2</v>
      </c>
    </row>
    <row r="128" spans="1:5" x14ac:dyDescent="0.25">
      <c r="A128">
        <f t="shared" si="1"/>
        <v>416</v>
      </c>
      <c r="B128" s="12">
        <v>6.93359375E-2</v>
      </c>
      <c r="C128" s="15">
        <v>2.55889892578125E-2</v>
      </c>
      <c r="D128" s="12">
        <v>4.730224609375E-2</v>
      </c>
      <c r="E128" s="12">
        <v>1.3824462890625E-2</v>
      </c>
    </row>
    <row r="129" spans="1:5" x14ac:dyDescent="0.25">
      <c r="A129">
        <f t="shared" si="1"/>
        <v>418</v>
      </c>
      <c r="B129" s="15">
        <v>5.29327392578125E-2</v>
      </c>
      <c r="C129" s="15">
        <v>2.00653076171875E-2</v>
      </c>
      <c r="D129" s="12">
        <v>3.82080078125E-2</v>
      </c>
      <c r="E129" s="12">
        <v>9.94873046875E-3</v>
      </c>
    </row>
    <row r="130" spans="1:5" x14ac:dyDescent="0.25">
      <c r="A130">
        <f t="shared" si="1"/>
        <v>420</v>
      </c>
      <c r="B130" s="12">
        <v>4.388427734375E-2</v>
      </c>
      <c r="C130" s="12">
        <v>1.9805908203125E-2</v>
      </c>
      <c r="D130" s="12">
        <v>3.2928466796875E-2</v>
      </c>
      <c r="E130" s="12">
        <v>7.26318359375E-3</v>
      </c>
    </row>
    <row r="131" spans="1:5" x14ac:dyDescent="0.25">
      <c r="A131">
        <f t="shared" si="1"/>
        <v>422</v>
      </c>
      <c r="B131" s="12">
        <v>3.7933349609375E-2</v>
      </c>
      <c r="C131" s="15">
        <v>1.65252685546875E-2</v>
      </c>
      <c r="D131" s="12">
        <v>2.69775390625E-2</v>
      </c>
      <c r="E131" s="15">
        <v>5.0201416015625E-3</v>
      </c>
    </row>
    <row r="132" spans="1:5" x14ac:dyDescent="0.25">
      <c r="A132">
        <f t="shared" si="1"/>
        <v>424</v>
      </c>
      <c r="B132" s="15">
        <v>3.16314697265625E-2</v>
      </c>
      <c r="C132" s="12">
        <v>1.3275146484375E-2</v>
      </c>
      <c r="D132" s="15">
        <v>2.19573974609375E-2</v>
      </c>
      <c r="E132" s="15">
        <v>3.7994384765625E-3</v>
      </c>
    </row>
    <row r="133" spans="1:5" x14ac:dyDescent="0.25">
      <c r="A133">
        <f t="shared" si="1"/>
        <v>426</v>
      </c>
      <c r="B133" s="15">
        <v>2.71148681640625E-2</v>
      </c>
      <c r="C133" s="15">
        <v>1.10931396484375E-2</v>
      </c>
      <c r="D133" s="12">
        <v>1.8524169921875E-2</v>
      </c>
      <c r="E133" s="12">
        <v>3.204345703125E-3</v>
      </c>
    </row>
    <row r="134" spans="1:5" x14ac:dyDescent="0.25">
      <c r="A134">
        <f t="shared" si="1"/>
        <v>428</v>
      </c>
      <c r="B134" s="15">
        <v>2.24151611328125E-2</v>
      </c>
      <c r="C134" s="15">
        <v>9.1094970703125E-3</v>
      </c>
      <c r="D134" s="12">
        <v>1.5045166015625E-2</v>
      </c>
      <c r="E134" s="12">
        <v>2.01416015625E-3</v>
      </c>
    </row>
    <row r="135" spans="1:5" x14ac:dyDescent="0.25">
      <c r="A135">
        <f t="shared" si="1"/>
        <v>430</v>
      </c>
      <c r="B135" s="15">
        <v>1.86309814453125E-2</v>
      </c>
      <c r="C135" s="12">
        <v>7.87353515625E-3</v>
      </c>
      <c r="D135" s="12">
        <v>1.220703125E-2</v>
      </c>
      <c r="E135" s="15">
        <v>1.3885498046875E-3</v>
      </c>
    </row>
    <row r="136" spans="1:5" x14ac:dyDescent="0.25">
      <c r="A136">
        <f t="shared" si="1"/>
        <v>432</v>
      </c>
      <c r="B136" s="15">
        <v>1.67694091796875E-2</v>
      </c>
      <c r="C136" s="15">
        <v>6.0882568359375E-3</v>
      </c>
      <c r="D136" s="15">
        <v>1.02386474609375E-2</v>
      </c>
      <c r="E136" s="15">
        <v>7.781982421875E-4</v>
      </c>
    </row>
    <row r="137" spans="1:5" x14ac:dyDescent="0.25">
      <c r="A137">
        <f t="shared" si="1"/>
        <v>434</v>
      </c>
      <c r="B137" s="12">
        <v>1.3824462890625E-2</v>
      </c>
      <c r="C137" s="15">
        <v>5.3253173828125E-3</v>
      </c>
      <c r="D137" s="15">
        <v>8.4381103515625E-3</v>
      </c>
      <c r="E137" s="15">
        <v>6.866455078125E-4</v>
      </c>
    </row>
    <row r="138" spans="1:5" x14ac:dyDescent="0.25">
      <c r="A138">
        <f t="shared" si="1"/>
        <v>436</v>
      </c>
      <c r="B138" s="12">
        <v>1.1688232421875E-2</v>
      </c>
      <c r="C138" s="15">
        <v>4.4097900390625E-3</v>
      </c>
      <c r="D138" s="12">
        <v>6.591796875E-3</v>
      </c>
      <c r="E138" s="12">
        <v>2.13623046875E-4</v>
      </c>
    </row>
    <row r="139" spans="1:5" x14ac:dyDescent="0.25">
      <c r="A139">
        <f t="shared" si="1"/>
        <v>438</v>
      </c>
      <c r="B139" s="12">
        <v>1.0040283203125E-2</v>
      </c>
      <c r="C139" s="12">
        <v>3.47900390625E-3</v>
      </c>
      <c r="D139" s="12">
        <v>5.37109375E-3</v>
      </c>
      <c r="E139" s="12">
        <v>-1.52587890625E-4</v>
      </c>
    </row>
    <row r="140" spans="1:5" x14ac:dyDescent="0.25">
      <c r="A140">
        <f t="shared" si="1"/>
        <v>440</v>
      </c>
      <c r="B140" s="15">
        <v>8.3770751953125E-3</v>
      </c>
      <c r="C140" s="15">
        <v>3.0059814453125E-3</v>
      </c>
      <c r="D140" s="12">
        <v>4.21142578125E-3</v>
      </c>
      <c r="E140" s="15">
        <v>-1.678466796875E-4</v>
      </c>
    </row>
    <row r="141" spans="1:5" x14ac:dyDescent="0.25">
      <c r="A141">
        <f t="shared" si="1"/>
        <v>442</v>
      </c>
      <c r="B141" s="15">
        <v>7.2479248046875E-3</v>
      </c>
      <c r="C141" s="12">
        <v>2.227783203125E-3</v>
      </c>
      <c r="D141" s="15">
        <v>3.2196044921875E-3</v>
      </c>
      <c r="E141" s="12">
        <v>-7.32421875E-4</v>
      </c>
    </row>
    <row r="142" spans="1:5" x14ac:dyDescent="0.25">
      <c r="A142">
        <f t="shared" si="1"/>
        <v>444</v>
      </c>
      <c r="B142" s="15">
        <v>6.1187744140625E-3</v>
      </c>
      <c r="C142" s="12">
        <v>1.77001953125E-3</v>
      </c>
      <c r="D142" s="15">
        <v>2.3956298828125E-3</v>
      </c>
      <c r="E142" s="15">
        <v>-7.476806640625E-4</v>
      </c>
    </row>
    <row r="143" spans="1:5" x14ac:dyDescent="0.25">
      <c r="A143">
        <f t="shared" si="1"/>
        <v>446</v>
      </c>
      <c r="B143" s="15">
        <v>5.2642822265625E-3</v>
      </c>
      <c r="C143" s="12">
        <v>1.220703125E-3</v>
      </c>
      <c r="D143" s="15">
        <v>1.7852783203125E-3</v>
      </c>
      <c r="E143" s="15">
        <v>-9.918212890625E-4</v>
      </c>
    </row>
    <row r="144" spans="1:5" x14ac:dyDescent="0.25">
      <c r="A144">
        <f t="shared" si="1"/>
        <v>448</v>
      </c>
      <c r="B144" s="15">
        <v>4.7149658203125E-3</v>
      </c>
      <c r="C144" s="15">
        <v>8.697509765625E-4</v>
      </c>
      <c r="D144" s="15">
        <v>1.2969970703125E-3</v>
      </c>
      <c r="E144" s="12">
        <v>-1.129150390625E-3</v>
      </c>
    </row>
    <row r="145" spans="1:5" x14ac:dyDescent="0.25">
      <c r="A145">
        <f t="shared" ref="A145:A208" si="2">A144+2</f>
        <v>450</v>
      </c>
      <c r="B145" s="15">
        <v>4.0435791015625E-3</v>
      </c>
      <c r="C145" s="12">
        <v>7.01904296875E-4</v>
      </c>
      <c r="D145" s="12">
        <v>8.23974609375E-4</v>
      </c>
      <c r="E145" s="12">
        <v>-1.251220703125E-3</v>
      </c>
    </row>
    <row r="146" spans="1:5" x14ac:dyDescent="0.25">
      <c r="A146">
        <f t="shared" si="2"/>
        <v>452</v>
      </c>
      <c r="B146" s="15">
        <v>3.6468505859375E-3</v>
      </c>
      <c r="C146" s="12">
        <v>3.662109375E-4</v>
      </c>
      <c r="D146" s="15">
        <v>4.119873046875E-4</v>
      </c>
      <c r="E146" s="15">
        <v>-1.3580322265625E-3</v>
      </c>
    </row>
    <row r="147" spans="1:5" x14ac:dyDescent="0.25">
      <c r="A147">
        <f t="shared" si="2"/>
        <v>454</v>
      </c>
      <c r="B147" s="12">
        <v>3.0517578125E-3</v>
      </c>
      <c r="C147" s="15">
        <v>3.204345703125E-4</v>
      </c>
      <c r="D147" s="12">
        <v>1.8310546875E-4</v>
      </c>
      <c r="E147" s="12">
        <v>-1.220703125E-3</v>
      </c>
    </row>
    <row r="148" spans="1:5" x14ac:dyDescent="0.25">
      <c r="A148">
        <f t="shared" si="2"/>
        <v>456</v>
      </c>
      <c r="B148" s="12">
        <v>2.777099609375E-3</v>
      </c>
      <c r="C148" s="15">
        <v>1.983642578125E-4</v>
      </c>
      <c r="D148" s="12">
        <v>-3.0517578125E-5</v>
      </c>
      <c r="E148" s="15">
        <v>-1.5411376953125E-3</v>
      </c>
    </row>
    <row r="149" spans="1:5" x14ac:dyDescent="0.25">
      <c r="A149">
        <f t="shared" si="2"/>
        <v>458</v>
      </c>
      <c r="B149" s="12">
        <v>2.3193359375E-3</v>
      </c>
      <c r="C149" s="15">
        <v>1.068115234375E-4</v>
      </c>
      <c r="D149" s="15">
        <v>-1.678466796875E-4</v>
      </c>
      <c r="E149" s="15">
        <v>-1.6021728515625E-3</v>
      </c>
    </row>
    <row r="150" spans="1:5" x14ac:dyDescent="0.25">
      <c r="A150">
        <f t="shared" si="2"/>
        <v>460</v>
      </c>
      <c r="B150" s="12">
        <v>2.288818359375E-3</v>
      </c>
      <c r="C150" s="12">
        <v>-1.52587890625E-4</v>
      </c>
      <c r="D150" s="15">
        <v>-2.593994140625E-4</v>
      </c>
      <c r="E150" s="15">
        <v>-1.7852783203125E-3</v>
      </c>
    </row>
    <row r="151" spans="1:5" x14ac:dyDescent="0.25">
      <c r="A151">
        <f t="shared" si="2"/>
        <v>462</v>
      </c>
      <c r="B151" s="12">
        <v>2.288818359375E-3</v>
      </c>
      <c r="C151" s="12">
        <v>-3.0517578125E-4</v>
      </c>
      <c r="D151" s="12">
        <v>-4.2724609375E-4</v>
      </c>
      <c r="E151" s="12">
        <v>-1.8310546875E-3</v>
      </c>
    </row>
    <row r="152" spans="1:5" x14ac:dyDescent="0.25">
      <c r="A152">
        <f t="shared" si="2"/>
        <v>464</v>
      </c>
      <c r="B152" s="15">
        <v>1.5106201171875E-3</v>
      </c>
      <c r="C152" s="15">
        <v>1.068115234375E-4</v>
      </c>
      <c r="D152" s="15">
        <v>-4.425048828125E-4</v>
      </c>
      <c r="E152" s="15">
        <v>-1.9378662109375E-3</v>
      </c>
    </row>
    <row r="153" spans="1:5" x14ac:dyDescent="0.25">
      <c r="A153">
        <f t="shared" si="2"/>
        <v>466</v>
      </c>
      <c r="B153" s="12">
        <v>9.1552734375E-5</v>
      </c>
      <c r="C153" s="15">
        <v>-4.425048828125E-4</v>
      </c>
      <c r="D153" s="15">
        <v>-5.645751953125E-4</v>
      </c>
      <c r="E153" s="12">
        <v>-2.471923828125E-3</v>
      </c>
    </row>
    <row r="154" spans="1:5" x14ac:dyDescent="0.25">
      <c r="A154">
        <f t="shared" si="2"/>
        <v>468</v>
      </c>
      <c r="B154" s="12">
        <v>1.64794921875E-3</v>
      </c>
      <c r="C154" s="15">
        <v>-4.730224609375E-4</v>
      </c>
      <c r="D154" s="12">
        <v>-4.8828125E-4</v>
      </c>
      <c r="E154" s="12">
        <v>-2.197265625E-3</v>
      </c>
    </row>
    <row r="155" spans="1:5" x14ac:dyDescent="0.25">
      <c r="A155">
        <f t="shared" si="2"/>
        <v>470</v>
      </c>
      <c r="B155" s="15">
        <v>1.8463134765625E-3</v>
      </c>
      <c r="C155" s="12">
        <v>-7.01904296875E-4</v>
      </c>
      <c r="D155" s="15">
        <v>-7.781982421875E-4</v>
      </c>
      <c r="E155" s="12">
        <v>-2.197265625E-3</v>
      </c>
    </row>
    <row r="156" spans="1:5" x14ac:dyDescent="0.25">
      <c r="A156">
        <f t="shared" si="2"/>
        <v>472</v>
      </c>
      <c r="B156" s="15">
        <v>1.2054443359375E-3</v>
      </c>
      <c r="C156" s="12">
        <v>-3.35693359375E-4</v>
      </c>
      <c r="D156" s="15">
        <v>-7.171630859375E-4</v>
      </c>
      <c r="E156" s="12">
        <v>-2.0751953125E-3</v>
      </c>
    </row>
    <row r="157" spans="1:5" x14ac:dyDescent="0.25">
      <c r="A157">
        <f t="shared" si="2"/>
        <v>474</v>
      </c>
      <c r="B157" s="12">
        <v>1.28173828125E-3</v>
      </c>
      <c r="C157" s="15">
        <v>-4.119873046875E-4</v>
      </c>
      <c r="D157" s="15">
        <v>-9.002685546875E-4</v>
      </c>
      <c r="E157" s="12">
        <v>-2.349853515625E-3</v>
      </c>
    </row>
    <row r="158" spans="1:5" x14ac:dyDescent="0.25">
      <c r="A158">
        <f t="shared" si="2"/>
        <v>476</v>
      </c>
      <c r="B158" s="15">
        <v>1.2664794921875E-3</v>
      </c>
      <c r="C158" s="15">
        <v>-5.645751953125E-4</v>
      </c>
      <c r="D158" s="12">
        <v>-1.007080078125E-3</v>
      </c>
      <c r="E158" s="12">
        <v>-2.685546875E-3</v>
      </c>
    </row>
    <row r="159" spans="1:5" x14ac:dyDescent="0.25">
      <c r="A159">
        <f t="shared" si="2"/>
        <v>478</v>
      </c>
      <c r="B159" s="15">
        <v>1.1444091796875E-3</v>
      </c>
      <c r="C159" s="15">
        <v>-6.866455078125E-4</v>
      </c>
      <c r="D159" s="12">
        <v>-1.15966796875E-3</v>
      </c>
      <c r="E159" s="12">
        <v>-2.74658203125E-3</v>
      </c>
    </row>
    <row r="160" spans="1:5" x14ac:dyDescent="0.25">
      <c r="A160">
        <f t="shared" si="2"/>
        <v>480</v>
      </c>
      <c r="B160" s="12">
        <v>9.1552734375E-4</v>
      </c>
      <c r="C160" s="12">
        <v>-3.96728515625E-4</v>
      </c>
      <c r="D160" s="15">
        <v>-1.2359619140625E-3</v>
      </c>
      <c r="E160" s="12">
        <v>-7.9345703125E-4</v>
      </c>
    </row>
    <row r="161" spans="1:5" x14ac:dyDescent="0.25">
      <c r="A161">
        <f t="shared" si="2"/>
        <v>482</v>
      </c>
      <c r="B161" s="15">
        <v>9.918212890625E-4</v>
      </c>
      <c r="C161" s="15">
        <v>-7.171630859375E-4</v>
      </c>
      <c r="D161" s="15">
        <v>-1.0833740234375E-3</v>
      </c>
      <c r="E161" s="15">
        <v>-3.3721923828125E-3</v>
      </c>
    </row>
    <row r="162" spans="1:5" x14ac:dyDescent="0.25">
      <c r="A162">
        <f t="shared" si="2"/>
        <v>484</v>
      </c>
      <c r="B162" s="12">
        <v>5.79833984375E-4</v>
      </c>
      <c r="C162" s="12">
        <v>-5.4931640625E-4</v>
      </c>
      <c r="D162" s="15">
        <v>-1.5106201171875E-3</v>
      </c>
      <c r="E162" s="12">
        <v>-3.5400390625E-3</v>
      </c>
    </row>
    <row r="163" spans="1:5" x14ac:dyDescent="0.25">
      <c r="A163">
        <f t="shared" si="2"/>
        <v>486</v>
      </c>
      <c r="B163" s="12">
        <v>7.32421875E-4</v>
      </c>
      <c r="C163" s="12">
        <v>-6.103515625E-5</v>
      </c>
      <c r="D163" s="12">
        <v>-1.89208984375E-3</v>
      </c>
      <c r="E163" s="12">
        <v>-5.92041015625E-3</v>
      </c>
    </row>
    <row r="164" spans="1:5" x14ac:dyDescent="0.25">
      <c r="A164">
        <f t="shared" si="2"/>
        <v>488</v>
      </c>
      <c r="B164" s="15">
        <v>1.2359619140625E-3</v>
      </c>
      <c r="C164" s="12">
        <v>-1.129150390625E-3</v>
      </c>
      <c r="D164" s="15">
        <v>-1.6326904296875E-3</v>
      </c>
      <c r="E164" s="12">
        <v>-4.302978515625E-3</v>
      </c>
    </row>
    <row r="165" spans="1:5" x14ac:dyDescent="0.25">
      <c r="A165">
        <f t="shared" si="2"/>
        <v>490</v>
      </c>
      <c r="B165" s="15">
        <v>7.476806640625E-4</v>
      </c>
      <c r="C165" s="12">
        <v>-7.62939453125E-4</v>
      </c>
      <c r="D165" s="15">
        <v>-1.4801025390625E-3</v>
      </c>
      <c r="E165" s="15">
        <v>-3.7078857421875E-3</v>
      </c>
    </row>
    <row r="166" spans="1:5" x14ac:dyDescent="0.25">
      <c r="A166">
        <f t="shared" si="2"/>
        <v>492</v>
      </c>
      <c r="B166" s="12">
        <v>7.9345703125E-4</v>
      </c>
      <c r="C166" s="15">
        <v>-5.340576171875E-4</v>
      </c>
      <c r="D166" s="12">
        <v>-1.5869140625E-3</v>
      </c>
      <c r="E166" s="15">
        <v>-3.5247802734375E-3</v>
      </c>
    </row>
    <row r="167" spans="1:5" x14ac:dyDescent="0.25">
      <c r="A167">
        <f t="shared" si="2"/>
        <v>494</v>
      </c>
      <c r="B167" s="15">
        <v>8.697509765625E-4</v>
      </c>
      <c r="C167" s="15">
        <v>-8.087158203125E-4</v>
      </c>
      <c r="D167" s="15">
        <v>-1.6937255859375E-3</v>
      </c>
      <c r="E167" s="15">
        <v>-3.5552978515625E-3</v>
      </c>
    </row>
    <row r="168" spans="1:5" x14ac:dyDescent="0.25">
      <c r="A168">
        <f t="shared" si="2"/>
        <v>496</v>
      </c>
      <c r="B168" s="12">
        <v>3.662109375E-4</v>
      </c>
      <c r="C168" s="12">
        <v>-6.103515625E-4</v>
      </c>
      <c r="D168" s="12">
        <v>-1.5869140625E-3</v>
      </c>
      <c r="E168" s="12">
        <v>-3.7841796875E-3</v>
      </c>
    </row>
    <row r="169" spans="1:5" x14ac:dyDescent="0.25">
      <c r="A169">
        <f t="shared" si="2"/>
        <v>498</v>
      </c>
      <c r="B169" s="15">
        <v>5.645751953125E-4</v>
      </c>
      <c r="C169" s="15">
        <v>-8.087158203125E-4</v>
      </c>
      <c r="D169" s="15">
        <v>-1.6632080078125E-3</v>
      </c>
      <c r="E169" s="15">
        <v>-3.4027099609375E-3</v>
      </c>
    </row>
    <row r="170" spans="1:5" x14ac:dyDescent="0.25">
      <c r="A170">
        <f t="shared" si="2"/>
        <v>500</v>
      </c>
      <c r="B170" s="12">
        <v>7.01904296875E-4</v>
      </c>
      <c r="C170" s="12">
        <v>-7.9345703125E-4</v>
      </c>
      <c r="D170" s="15">
        <v>-1.6632080078125E-3</v>
      </c>
      <c r="E170" s="12">
        <v>-3.5400390625E-3</v>
      </c>
    </row>
    <row r="171" spans="1:5" x14ac:dyDescent="0.25">
      <c r="A171">
        <f t="shared" si="2"/>
        <v>502</v>
      </c>
      <c r="B171" s="15">
        <v>4.730224609375E-4</v>
      </c>
      <c r="C171" s="15">
        <v>-5.035400390625E-4</v>
      </c>
      <c r="D171" s="12">
        <v>-1.77001953125E-3</v>
      </c>
      <c r="E171" s="15">
        <v>-3.5552978515625E-3</v>
      </c>
    </row>
    <row r="172" spans="1:5" x14ac:dyDescent="0.25">
      <c r="A172">
        <f t="shared" si="2"/>
        <v>504</v>
      </c>
      <c r="B172" s="15">
        <v>7.476806640625E-4</v>
      </c>
      <c r="C172" s="12">
        <v>-7.01904296875E-4</v>
      </c>
      <c r="D172" s="12">
        <v>-1.800537109375E-3</v>
      </c>
      <c r="E172" s="12">
        <v>-3.7841796875E-3</v>
      </c>
    </row>
    <row r="173" spans="1:5" x14ac:dyDescent="0.25">
      <c r="A173">
        <f t="shared" si="2"/>
        <v>506</v>
      </c>
      <c r="B173" s="15">
        <v>5.645751953125E-4</v>
      </c>
      <c r="C173" s="12">
        <v>-7.32421875E-4</v>
      </c>
      <c r="D173" s="15">
        <v>-1.8157958984375E-3</v>
      </c>
      <c r="E173" s="15">
        <v>-3.6163330078125E-3</v>
      </c>
    </row>
    <row r="174" spans="1:5" x14ac:dyDescent="0.25">
      <c r="A174">
        <f t="shared" si="2"/>
        <v>508</v>
      </c>
      <c r="B174" s="15">
        <v>5.950927734375E-4</v>
      </c>
      <c r="C174" s="15">
        <v>-6.256103515625E-4</v>
      </c>
      <c r="D174" s="15">
        <v>-1.6632080078125E-3</v>
      </c>
      <c r="E174" s="15">
        <v>-3.4942626953125E-3</v>
      </c>
    </row>
    <row r="175" spans="1:5" x14ac:dyDescent="0.25">
      <c r="A175">
        <f t="shared" si="2"/>
        <v>510</v>
      </c>
      <c r="B175" s="15">
        <v>2.899169921875E-4</v>
      </c>
      <c r="C175" s="12">
        <v>-5.18798828125E-4</v>
      </c>
      <c r="D175" s="12">
        <v>-1.77001953125E-3</v>
      </c>
      <c r="E175" s="12">
        <v>-3.387451171875E-3</v>
      </c>
    </row>
    <row r="176" spans="1:5" x14ac:dyDescent="0.25">
      <c r="A176">
        <f t="shared" si="2"/>
        <v>512</v>
      </c>
      <c r="B176" s="12">
        <v>5.79833984375E-4</v>
      </c>
      <c r="C176" s="12">
        <v>-5.79833984375E-4</v>
      </c>
      <c r="D176" s="12">
        <v>-1.861572265625E-3</v>
      </c>
      <c r="E176" s="12">
        <v>-1.15966796875E-3</v>
      </c>
    </row>
    <row r="177" spans="1:5" x14ac:dyDescent="0.25">
      <c r="A177">
        <f t="shared" si="2"/>
        <v>514</v>
      </c>
      <c r="B177" s="15">
        <v>5.950927734375E-4</v>
      </c>
      <c r="C177" s="12">
        <v>-7.9345703125E-4</v>
      </c>
      <c r="D177" s="12">
        <v>-1.8310546875E-3</v>
      </c>
      <c r="E177" s="15">
        <v>-3.3111572265625E-3</v>
      </c>
    </row>
    <row r="178" spans="1:5" x14ac:dyDescent="0.25">
      <c r="A178">
        <f t="shared" si="2"/>
        <v>516</v>
      </c>
      <c r="B178" s="12">
        <v>3.96728515625E-4</v>
      </c>
      <c r="C178" s="12">
        <v>-2.74658203125E-4</v>
      </c>
      <c r="D178" s="12">
        <v>-1.861572265625E-3</v>
      </c>
      <c r="E178" s="12">
        <v>-3.23486328125E-3</v>
      </c>
    </row>
    <row r="179" spans="1:5" x14ac:dyDescent="0.25">
      <c r="A179">
        <f t="shared" si="2"/>
        <v>518</v>
      </c>
      <c r="B179" s="15">
        <v>1.678466796875E-4</v>
      </c>
      <c r="C179" s="15">
        <v>-3.204345703125E-4</v>
      </c>
      <c r="D179" s="12">
        <v>-1.8310546875E-3</v>
      </c>
      <c r="E179" s="12">
        <v>-3.173828125E-3</v>
      </c>
    </row>
    <row r="180" spans="1:5" x14ac:dyDescent="0.25">
      <c r="A180">
        <f t="shared" si="2"/>
        <v>520</v>
      </c>
      <c r="B180" s="15">
        <v>5.645751953125E-4</v>
      </c>
      <c r="C180" s="15">
        <v>-5.645751953125E-4</v>
      </c>
      <c r="D180" s="12">
        <v>-1.77001953125E-3</v>
      </c>
      <c r="E180" s="15">
        <v>-3.2196044921875E-3</v>
      </c>
    </row>
    <row r="181" spans="1:5" x14ac:dyDescent="0.25">
      <c r="A181">
        <f t="shared" si="2"/>
        <v>522</v>
      </c>
      <c r="B181" s="15">
        <v>5.340576171875E-4</v>
      </c>
      <c r="C181" s="12">
        <v>-3.96728515625E-4</v>
      </c>
      <c r="D181" s="12">
        <v>-1.953125E-3</v>
      </c>
      <c r="E181" s="15">
        <v>-2.9144287109375E-3</v>
      </c>
    </row>
    <row r="182" spans="1:5" x14ac:dyDescent="0.25">
      <c r="A182">
        <f t="shared" si="2"/>
        <v>524</v>
      </c>
      <c r="B182" s="15">
        <v>4.425048828125E-4</v>
      </c>
      <c r="C182" s="15">
        <v>-3.814697265625E-4</v>
      </c>
      <c r="D182" s="12">
        <v>-1.617431640625E-3</v>
      </c>
      <c r="E182" s="12">
        <v>-3.265380859375E-3</v>
      </c>
    </row>
    <row r="183" spans="1:5" x14ac:dyDescent="0.25">
      <c r="A183">
        <f t="shared" si="2"/>
        <v>526</v>
      </c>
      <c r="B183" s="12">
        <v>5.18798828125E-4</v>
      </c>
      <c r="C183" s="12">
        <v>-5.18798828125E-4</v>
      </c>
      <c r="D183" s="15">
        <v>-1.5411376953125E-3</v>
      </c>
      <c r="E183" s="15">
        <v>-3.0059814453125E-3</v>
      </c>
    </row>
    <row r="184" spans="1:5" x14ac:dyDescent="0.25">
      <c r="A184">
        <f t="shared" si="2"/>
        <v>528</v>
      </c>
      <c r="B184" s="15">
        <v>2.593994140625E-4</v>
      </c>
      <c r="C184" s="15">
        <v>-3.814697265625E-4</v>
      </c>
      <c r="D184" s="15">
        <v>-1.9378662109375E-3</v>
      </c>
      <c r="E184" s="12">
        <v>-2.9296875E-3</v>
      </c>
    </row>
    <row r="185" spans="1:5" x14ac:dyDescent="0.25">
      <c r="A185">
        <f t="shared" si="2"/>
        <v>530</v>
      </c>
      <c r="B185" s="12">
        <v>5.79833984375E-4</v>
      </c>
      <c r="C185" s="12">
        <v>-4.8828125E-4</v>
      </c>
      <c r="D185" s="15">
        <v>-1.7547607421875E-3</v>
      </c>
      <c r="E185" s="15">
        <v>-3.4027099609375E-3</v>
      </c>
    </row>
    <row r="186" spans="1:5" x14ac:dyDescent="0.25">
      <c r="A186">
        <f t="shared" si="2"/>
        <v>532</v>
      </c>
      <c r="B186" s="15">
        <v>1.983642578125E-4</v>
      </c>
      <c r="C186" s="12">
        <v>-2.13623046875E-4</v>
      </c>
      <c r="D186" s="15">
        <v>-1.6326904296875E-3</v>
      </c>
      <c r="E186" s="12">
        <v>-2.9296875E-3</v>
      </c>
    </row>
    <row r="187" spans="1:5" x14ac:dyDescent="0.25">
      <c r="A187">
        <f t="shared" si="2"/>
        <v>534</v>
      </c>
      <c r="B187" s="15">
        <v>1.068115234375E-4</v>
      </c>
      <c r="C187" s="12">
        <v>-3.35693359375E-4</v>
      </c>
      <c r="D187" s="15">
        <v>-1.7547607421875E-3</v>
      </c>
      <c r="E187" s="15">
        <v>-3.5858154296875E-3</v>
      </c>
    </row>
    <row r="188" spans="1:5" x14ac:dyDescent="0.25">
      <c r="A188">
        <f t="shared" si="2"/>
        <v>536</v>
      </c>
      <c r="B188" s="15">
        <v>4.119873046875E-4</v>
      </c>
      <c r="C188" s="12">
        <v>-6.7138671875E-4</v>
      </c>
      <c r="D188" s="15">
        <v>-1.7242431640625E-3</v>
      </c>
      <c r="E188" s="15">
        <v>-3.6468505859375E-3</v>
      </c>
    </row>
    <row r="189" spans="1:5" x14ac:dyDescent="0.25">
      <c r="A189">
        <f t="shared" si="2"/>
        <v>538</v>
      </c>
      <c r="B189" s="15">
        <v>-2.593994140625E-4</v>
      </c>
      <c r="C189" s="12">
        <v>-2.13623046875E-4</v>
      </c>
      <c r="D189" s="12">
        <v>-1.800537109375E-3</v>
      </c>
      <c r="E189" s="12">
        <v>-3.631591796875E-3</v>
      </c>
    </row>
    <row r="190" spans="1:5" x14ac:dyDescent="0.25">
      <c r="A190">
        <f t="shared" si="2"/>
        <v>540</v>
      </c>
      <c r="B190" s="15">
        <v>7.62939453125E-5</v>
      </c>
      <c r="C190" s="15">
        <v>1.52587890625E-5</v>
      </c>
      <c r="D190" s="12">
        <v>3.0517578125E-5</v>
      </c>
      <c r="E190" s="15">
        <v>-3.5247802734375E-3</v>
      </c>
    </row>
    <row r="191" spans="1:5" x14ac:dyDescent="0.25">
      <c r="A191">
        <f t="shared" si="2"/>
        <v>542</v>
      </c>
      <c r="B191" s="12">
        <v>-9.1552734375E-5</v>
      </c>
      <c r="C191" s="15">
        <v>-5.035400390625E-4</v>
      </c>
      <c r="D191" s="12">
        <v>-1.861572265625E-3</v>
      </c>
      <c r="E191" s="12">
        <v>-3.875732421875E-3</v>
      </c>
    </row>
    <row r="192" spans="1:5" x14ac:dyDescent="0.25">
      <c r="A192">
        <f t="shared" si="2"/>
        <v>544</v>
      </c>
      <c r="B192" s="15">
        <v>1.068115234375E-4</v>
      </c>
      <c r="C192" s="15">
        <v>-3.509521484375E-4</v>
      </c>
      <c r="D192" s="12">
        <v>-1.739501953125E-3</v>
      </c>
      <c r="E192" s="12">
        <v>-3.84521484375E-3</v>
      </c>
    </row>
    <row r="193" spans="1:5" x14ac:dyDescent="0.25">
      <c r="A193">
        <f t="shared" si="2"/>
        <v>546</v>
      </c>
      <c r="B193" s="12">
        <v>-6.103515625E-5</v>
      </c>
      <c r="C193" s="15">
        <v>-5.950927734375E-4</v>
      </c>
      <c r="D193" s="15">
        <v>-1.7242431640625E-3</v>
      </c>
      <c r="E193" s="15">
        <v>-3.5552978515625E-3</v>
      </c>
    </row>
    <row r="194" spans="1:5" x14ac:dyDescent="0.25">
      <c r="A194">
        <f t="shared" si="2"/>
        <v>548</v>
      </c>
      <c r="B194" s="12">
        <v>6.103515625E-5</v>
      </c>
      <c r="C194" s="15">
        <v>-4.425048828125E-4</v>
      </c>
      <c r="D194" s="12">
        <v>-1.861572265625E-3</v>
      </c>
      <c r="E194" s="12">
        <v>-4.2724609375E-3</v>
      </c>
    </row>
    <row r="195" spans="1:5" x14ac:dyDescent="0.25">
      <c r="A195">
        <f t="shared" si="2"/>
        <v>550</v>
      </c>
      <c r="B195" s="15">
        <v>1.678466796875E-4</v>
      </c>
      <c r="C195" s="15">
        <v>-7.171630859375E-4</v>
      </c>
      <c r="D195" s="15">
        <v>-1.9989013671875E-3</v>
      </c>
      <c r="E195" s="15">
        <v>-3.9825439453125E-3</v>
      </c>
    </row>
    <row r="196" spans="1:5" x14ac:dyDescent="0.25">
      <c r="A196">
        <f t="shared" si="2"/>
        <v>552</v>
      </c>
      <c r="B196" s="12">
        <v>-2.44140625E-4</v>
      </c>
      <c r="C196" s="15">
        <v>-3.509521484375E-4</v>
      </c>
      <c r="D196" s="15">
        <v>-1.9683837890625E-3</v>
      </c>
      <c r="E196" s="15">
        <v>-3.5552978515625E-3</v>
      </c>
    </row>
    <row r="197" spans="1:5" x14ac:dyDescent="0.25">
      <c r="A197">
        <f t="shared" si="2"/>
        <v>554</v>
      </c>
      <c r="B197" s="15">
        <v>-4.57763671875E-5</v>
      </c>
      <c r="C197" s="15">
        <v>-6.256103515625E-4</v>
      </c>
      <c r="D197" s="15">
        <v>-1.9073486328125E-3</v>
      </c>
      <c r="E197" s="15">
        <v>-3.8909912109375E-3</v>
      </c>
    </row>
    <row r="198" spans="1:5" x14ac:dyDescent="0.25">
      <c r="A198">
        <f t="shared" si="2"/>
        <v>556</v>
      </c>
      <c r="B198" s="12">
        <v>9.1552734375E-5</v>
      </c>
      <c r="C198" s="15">
        <v>-5.645751953125E-4</v>
      </c>
      <c r="D198" s="15">
        <v>-1.9989013671875E-3</v>
      </c>
      <c r="E198" s="12">
        <v>-3.692626953125E-3</v>
      </c>
    </row>
    <row r="199" spans="1:5" x14ac:dyDescent="0.25">
      <c r="A199">
        <f t="shared" si="2"/>
        <v>558</v>
      </c>
      <c r="B199" s="15">
        <v>1.678466796875E-4</v>
      </c>
      <c r="C199" s="12">
        <v>-1.007080078125E-3</v>
      </c>
      <c r="D199" s="15">
        <v>-1.9073486328125E-3</v>
      </c>
      <c r="E199" s="12">
        <v>-3.90625E-3</v>
      </c>
    </row>
    <row r="200" spans="1:5" x14ac:dyDescent="0.25">
      <c r="A200">
        <f t="shared" si="2"/>
        <v>560</v>
      </c>
      <c r="B200" s="15">
        <v>-4.425048828125E-4</v>
      </c>
      <c r="C200" s="12">
        <v>-2.44140625E-4</v>
      </c>
      <c r="D200" s="12">
        <v>-1.953125E-3</v>
      </c>
      <c r="E200" s="12">
        <v>-3.570556640625E-3</v>
      </c>
    </row>
    <row r="201" spans="1:5" x14ac:dyDescent="0.25">
      <c r="A201">
        <f t="shared" si="2"/>
        <v>562</v>
      </c>
      <c r="B201" s="15">
        <v>-1.52587890625E-5</v>
      </c>
      <c r="C201" s="15">
        <v>-7.476806640625E-4</v>
      </c>
      <c r="D201" s="12">
        <v>-2.01416015625E-3</v>
      </c>
      <c r="E201" s="15">
        <v>-4.4097900390625E-3</v>
      </c>
    </row>
    <row r="202" spans="1:5" x14ac:dyDescent="0.25">
      <c r="A202">
        <f t="shared" si="2"/>
        <v>564</v>
      </c>
      <c r="B202" s="12">
        <v>-3.0517578125E-4</v>
      </c>
      <c r="C202" s="15">
        <v>-5.645751953125E-4</v>
      </c>
      <c r="D202" s="12">
        <v>-2.01416015625E-3</v>
      </c>
      <c r="E202" s="15">
        <v>-3.9520263671875E-3</v>
      </c>
    </row>
    <row r="203" spans="1:5" x14ac:dyDescent="0.25">
      <c r="A203">
        <f t="shared" si="2"/>
        <v>566</v>
      </c>
      <c r="B203" s="12">
        <v>-3.96728515625E-4</v>
      </c>
      <c r="C203" s="12">
        <v>-5.79833984375E-4</v>
      </c>
      <c r="D203" s="12">
        <v>-1.861572265625E-3</v>
      </c>
      <c r="E203" s="15">
        <v>-3.9520263671875E-3</v>
      </c>
    </row>
    <row r="204" spans="1:5" x14ac:dyDescent="0.25">
      <c r="A204">
        <f t="shared" si="2"/>
        <v>568</v>
      </c>
      <c r="B204" s="12">
        <v>-9.1552734375E-4</v>
      </c>
      <c r="C204" s="15">
        <v>-3.509521484375E-4</v>
      </c>
      <c r="D204" s="15">
        <v>-1.8157958984375E-3</v>
      </c>
      <c r="E204" s="12">
        <v>-3.936767578125E-3</v>
      </c>
    </row>
    <row r="205" spans="1:5" x14ac:dyDescent="0.25">
      <c r="A205">
        <f t="shared" si="2"/>
        <v>570</v>
      </c>
      <c r="B205" s="15">
        <v>-7.476806640625E-4</v>
      </c>
      <c r="C205" s="12">
        <v>-5.4931640625E-4</v>
      </c>
      <c r="D205" s="15">
        <v>-1.9378662109375E-3</v>
      </c>
      <c r="E205" s="15">
        <v>-4.7149658203125E-3</v>
      </c>
    </row>
    <row r="206" spans="1:5" x14ac:dyDescent="0.25">
      <c r="A206">
        <f t="shared" si="2"/>
        <v>572</v>
      </c>
      <c r="B206" s="15">
        <v>-3.814697265625E-4</v>
      </c>
      <c r="C206" s="15">
        <v>-5.340576171875E-4</v>
      </c>
      <c r="D206" s="15">
        <v>-2.0904541015625E-3</v>
      </c>
      <c r="E206" s="12">
        <v>-5.43212890625E-3</v>
      </c>
    </row>
    <row r="207" spans="1:5" x14ac:dyDescent="0.25">
      <c r="A207">
        <f t="shared" si="2"/>
        <v>574</v>
      </c>
      <c r="B207" s="12">
        <v>-5.18798828125E-4</v>
      </c>
      <c r="C207" s="12">
        <v>-9.1552734375E-5</v>
      </c>
      <c r="D207" s="12">
        <v>-2.25830078125E-3</v>
      </c>
      <c r="E207" s="12">
        <v>-5.462646484375E-3</v>
      </c>
    </row>
    <row r="208" spans="1:5" x14ac:dyDescent="0.25">
      <c r="A208">
        <f t="shared" si="2"/>
        <v>576</v>
      </c>
      <c r="B208" s="12">
        <v>-6.103515625E-5</v>
      </c>
      <c r="C208" s="15">
        <v>-4.57763671875E-5</v>
      </c>
      <c r="D208" s="12">
        <v>-2.197265625E-3</v>
      </c>
      <c r="E208" s="15">
        <v>-4.4403076171875E-3</v>
      </c>
    </row>
    <row r="209" spans="1:5" x14ac:dyDescent="0.25">
      <c r="A209">
        <f t="shared" ref="A209:A270" si="3">A208+2</f>
        <v>578</v>
      </c>
      <c r="B209" s="15">
        <v>1.068115234375E-4</v>
      </c>
      <c r="C209" s="15">
        <v>-1.678466796875E-4</v>
      </c>
      <c r="D209" s="12">
        <v>-2.50244140625E-3</v>
      </c>
      <c r="E209" s="15">
        <v>-6.4849853515625E-3</v>
      </c>
    </row>
    <row r="210" spans="1:5" x14ac:dyDescent="0.25">
      <c r="A210">
        <f t="shared" si="3"/>
        <v>580</v>
      </c>
      <c r="B210" s="12">
        <v>-7.01904296875E-4</v>
      </c>
      <c r="C210" s="12">
        <v>3.35693359375E-4</v>
      </c>
      <c r="D210" s="12">
        <v>-2.3193359375E-3</v>
      </c>
      <c r="E210" s="12">
        <v>-4.791259765625E-3</v>
      </c>
    </row>
    <row r="211" spans="1:5" x14ac:dyDescent="0.25">
      <c r="A211">
        <f t="shared" si="3"/>
        <v>582</v>
      </c>
      <c r="B211" s="15">
        <v>3.509521484375E-4</v>
      </c>
      <c r="C211" s="15">
        <v>-5.950927734375E-4</v>
      </c>
      <c r="D211" s="15">
        <v>-2.4261474609375E-3</v>
      </c>
      <c r="E211" s="15">
        <v>-7.1258544921875E-3</v>
      </c>
    </row>
    <row r="212" spans="1:5" x14ac:dyDescent="0.25">
      <c r="A212">
        <f t="shared" si="3"/>
        <v>584</v>
      </c>
      <c r="B212" s="15">
        <v>-7.171630859375E-4</v>
      </c>
      <c r="C212" s="12">
        <v>2.13623046875E-4</v>
      </c>
      <c r="D212" s="15">
        <v>-3.814697265625E-4</v>
      </c>
      <c r="E212" s="12">
        <v>-5.218505859375E-3</v>
      </c>
    </row>
    <row r="213" spans="1:5" x14ac:dyDescent="0.25">
      <c r="A213">
        <f t="shared" si="3"/>
        <v>586</v>
      </c>
      <c r="B213" s="15">
        <v>4.119873046875E-4</v>
      </c>
      <c r="C213" s="15">
        <v>-6.256103515625E-4</v>
      </c>
      <c r="D213" s="15">
        <v>-2.4566650390625E-3</v>
      </c>
      <c r="E213" s="15">
        <v>-5.7525634765625E-3</v>
      </c>
    </row>
    <row r="214" spans="1:5" x14ac:dyDescent="0.25">
      <c r="A214">
        <f t="shared" si="3"/>
        <v>588</v>
      </c>
      <c r="B214" s="15">
        <v>4.57763671875E-5</v>
      </c>
      <c r="C214" s="15">
        <v>-7.171630859375E-4</v>
      </c>
      <c r="D214" s="15">
        <v>-2.2430419921875E-3</v>
      </c>
      <c r="E214" s="15">
        <v>-5.4473876953125E-3</v>
      </c>
    </row>
    <row r="215" spans="1:5" x14ac:dyDescent="0.25">
      <c r="A215">
        <f t="shared" si="3"/>
        <v>590</v>
      </c>
      <c r="B215" s="12">
        <v>9.1552734375E-5</v>
      </c>
      <c r="C215" s="12">
        <v>-1.312255859375E-3</v>
      </c>
      <c r="D215" s="12">
        <v>-2.0751953125E-3</v>
      </c>
      <c r="E215" s="15">
        <v>-5.5389404296875E-3</v>
      </c>
    </row>
    <row r="216" spans="1:5" x14ac:dyDescent="0.25">
      <c r="A216">
        <f t="shared" si="3"/>
        <v>592</v>
      </c>
      <c r="B216" s="12">
        <v>-1.0986328125E-3</v>
      </c>
      <c r="C216" s="12">
        <v>-5.4931640625E-4</v>
      </c>
      <c r="D216" s="15">
        <v>-1.8463134765625E-3</v>
      </c>
      <c r="E216" s="15">
        <v>-4.3487548828125E-3</v>
      </c>
    </row>
    <row r="217" spans="1:5" x14ac:dyDescent="0.25">
      <c r="A217">
        <f t="shared" si="3"/>
        <v>594</v>
      </c>
      <c r="B217" s="12">
        <v>-2.44140625E-4</v>
      </c>
      <c r="C217" s="12">
        <v>-1.190185546875E-3</v>
      </c>
      <c r="D217" s="15">
        <v>-1.4190673828125E-3</v>
      </c>
      <c r="E217" s="15">
        <v>-5.4779052734375E-3</v>
      </c>
    </row>
    <row r="218" spans="1:5" x14ac:dyDescent="0.25">
      <c r="A218">
        <f t="shared" si="3"/>
        <v>596</v>
      </c>
      <c r="B218" s="12">
        <v>3.0517578125E-5</v>
      </c>
      <c r="C218" s="15">
        <v>-1.2054443359375E-3</v>
      </c>
      <c r="D218" s="12">
        <v>-8.85009765625E-4</v>
      </c>
      <c r="E218" s="12">
        <v>-4.8828125E-3</v>
      </c>
    </row>
    <row r="219" spans="1:5" x14ac:dyDescent="0.25">
      <c r="A219">
        <f t="shared" si="3"/>
        <v>598</v>
      </c>
      <c r="B219" s="15">
        <v>-7.171630859375E-4</v>
      </c>
      <c r="C219" s="15">
        <v>-8.392333984375E-4</v>
      </c>
      <c r="D219" s="15">
        <v>-1.9683837890625E-3</v>
      </c>
      <c r="E219" s="12">
        <v>-4.45556640625E-3</v>
      </c>
    </row>
    <row r="220" spans="1:5" x14ac:dyDescent="0.25">
      <c r="A220">
        <f t="shared" si="3"/>
        <v>600</v>
      </c>
      <c r="B220" s="12">
        <v>-5.79833984375E-4</v>
      </c>
      <c r="C220" s="12">
        <v>-6.7138671875E-4</v>
      </c>
      <c r="D220" s="12">
        <v>-4.8828125E-4</v>
      </c>
      <c r="E220" s="15">
        <v>-5.0811767578125E-3</v>
      </c>
    </row>
    <row r="221" spans="1:5" x14ac:dyDescent="0.25">
      <c r="A221">
        <f t="shared" si="3"/>
        <v>602</v>
      </c>
      <c r="B221" s="12">
        <v>-4.2724609375E-4</v>
      </c>
      <c r="C221" s="15">
        <v>-1.1138916015625E-3</v>
      </c>
      <c r="D221" s="15">
        <v>-1.8768310546875E-3</v>
      </c>
      <c r="E221" s="15">
        <v>-4.7760009765625E-3</v>
      </c>
    </row>
    <row r="222" spans="1:5" x14ac:dyDescent="0.25">
      <c r="A222">
        <f t="shared" si="3"/>
        <v>604</v>
      </c>
      <c r="B222" s="12">
        <v>-1.52587890625E-4</v>
      </c>
      <c r="C222" s="12">
        <v>-1.434326171875E-3</v>
      </c>
      <c r="D222" s="15">
        <v>-2.0904541015625E-3</v>
      </c>
      <c r="E222" s="12">
        <v>-5.218505859375E-3</v>
      </c>
    </row>
    <row r="223" spans="1:5" x14ac:dyDescent="0.25">
      <c r="A223">
        <f t="shared" si="3"/>
        <v>606</v>
      </c>
      <c r="B223" s="12">
        <v>-5.79833984375E-4</v>
      </c>
      <c r="C223" s="15">
        <v>-1.0528564453125E-3</v>
      </c>
      <c r="D223" s="15">
        <v>-2.6702880859375E-3</v>
      </c>
      <c r="E223" s="15">
        <v>-4.5013427734375E-3</v>
      </c>
    </row>
    <row r="224" spans="1:5" x14ac:dyDescent="0.25">
      <c r="A224">
        <f t="shared" si="3"/>
        <v>608</v>
      </c>
      <c r="B224" s="15">
        <v>4.57763671875E-5</v>
      </c>
      <c r="C224" s="12">
        <v>-1.190185546875E-3</v>
      </c>
      <c r="D224" s="15">
        <v>-1.6937255859375E-3</v>
      </c>
      <c r="E224" s="12">
        <v>-3.84521484375E-3</v>
      </c>
    </row>
    <row r="225" spans="1:5" x14ac:dyDescent="0.25">
      <c r="A225">
        <f t="shared" si="3"/>
        <v>610</v>
      </c>
      <c r="B225" s="12">
        <v>-1.129150390625E-3</v>
      </c>
      <c r="C225" s="12">
        <v>-4.2724609375E-4</v>
      </c>
      <c r="D225" s="12">
        <v>-1.861572265625E-3</v>
      </c>
      <c r="E225" s="15">
        <v>-5.2642822265625E-3</v>
      </c>
    </row>
    <row r="226" spans="1:5" x14ac:dyDescent="0.25">
      <c r="A226">
        <f t="shared" si="3"/>
        <v>612</v>
      </c>
      <c r="B226" s="15">
        <v>1.52587890625E-5</v>
      </c>
      <c r="C226" s="12">
        <v>-1.678466796875E-3</v>
      </c>
      <c r="D226" s="12">
        <v>-1.983642578125E-3</v>
      </c>
      <c r="E226" s="12">
        <v>-2.410888671875E-3</v>
      </c>
    </row>
    <row r="227" spans="1:5" x14ac:dyDescent="0.25">
      <c r="A227">
        <f t="shared" si="3"/>
        <v>614</v>
      </c>
      <c r="B227" s="12">
        <v>-1.220703125E-4</v>
      </c>
      <c r="C227" s="12">
        <v>-3.662109375E-4</v>
      </c>
      <c r="D227" s="12">
        <v>-8.544921875E-4</v>
      </c>
      <c r="E227" s="12">
        <v>-4.69970703125E-3</v>
      </c>
    </row>
    <row r="228" spans="1:5" x14ac:dyDescent="0.25">
      <c r="A228">
        <f t="shared" si="3"/>
        <v>616</v>
      </c>
      <c r="B228" s="15">
        <v>8.697509765625E-4</v>
      </c>
      <c r="C228" s="12">
        <v>-1.800537109375E-3</v>
      </c>
      <c r="D228" s="15">
        <v>-2.1820068359375E-3</v>
      </c>
      <c r="E228" s="15">
        <v>-4.3182373046875E-3</v>
      </c>
    </row>
    <row r="229" spans="1:5" x14ac:dyDescent="0.25">
      <c r="A229">
        <f t="shared" si="3"/>
        <v>618</v>
      </c>
      <c r="B229" s="12">
        <v>-1.3427734375E-3</v>
      </c>
      <c r="C229" s="12">
        <v>-1.220703125E-3</v>
      </c>
      <c r="D229" s="12">
        <v>-2.227783203125E-3</v>
      </c>
      <c r="E229" s="15">
        <v>-4.4708251953125E-3</v>
      </c>
    </row>
    <row r="230" spans="1:5" x14ac:dyDescent="0.25">
      <c r="A230">
        <f t="shared" si="3"/>
        <v>620</v>
      </c>
      <c r="B230" s="12">
        <v>0</v>
      </c>
      <c r="C230" s="12">
        <v>-3.0517578125E-4</v>
      </c>
      <c r="D230" s="15">
        <v>-1.5716552734375E-3</v>
      </c>
      <c r="E230" s="12">
        <v>-2.410888671875E-3</v>
      </c>
    </row>
    <row r="231" spans="1:5" x14ac:dyDescent="0.25">
      <c r="A231">
        <f t="shared" si="3"/>
        <v>622</v>
      </c>
      <c r="B231" s="12">
        <v>-1.495361328125E-3</v>
      </c>
      <c r="C231" s="12">
        <v>-3.0517578125E-5</v>
      </c>
      <c r="D231" s="15">
        <v>-4.57763671875E-5</v>
      </c>
      <c r="E231" s="12">
        <v>-7.14111328125E-3</v>
      </c>
    </row>
    <row r="232" spans="1:5" x14ac:dyDescent="0.25">
      <c r="A232">
        <f t="shared" si="3"/>
        <v>624</v>
      </c>
      <c r="B232" s="12">
        <v>1.28173828125E-3</v>
      </c>
      <c r="C232" s="15">
        <v>-1.2359619140625E-3</v>
      </c>
      <c r="D232" s="15">
        <v>-2.1820068359375E-3</v>
      </c>
      <c r="E232" s="15">
        <v>-2.7923583984375E-3</v>
      </c>
    </row>
    <row r="233" spans="1:5" x14ac:dyDescent="0.25">
      <c r="A233">
        <f t="shared" si="3"/>
        <v>626</v>
      </c>
      <c r="B233" s="12">
        <v>-3.662109375E-4</v>
      </c>
      <c r="C233" s="15">
        <v>3.509521484375E-4</v>
      </c>
      <c r="D233" s="12">
        <v>-2.166748046875E-3</v>
      </c>
      <c r="E233" s="12">
        <v>-3.021240234375E-3</v>
      </c>
    </row>
    <row r="234" spans="1:5" x14ac:dyDescent="0.25">
      <c r="A234">
        <f t="shared" si="3"/>
        <v>628</v>
      </c>
      <c r="B234" s="15">
        <v>-1.8768310546875E-3</v>
      </c>
      <c r="C234" s="12">
        <v>-4.57763671875E-4</v>
      </c>
      <c r="D234" s="12">
        <v>-2.227783203125E-3</v>
      </c>
      <c r="E234" s="15">
        <v>-6.9732666015625E-3</v>
      </c>
    </row>
    <row r="235" spans="1:5" x14ac:dyDescent="0.25">
      <c r="A235">
        <f t="shared" si="3"/>
        <v>630</v>
      </c>
      <c r="B235" s="15">
        <v>-1.2359619140625E-3</v>
      </c>
      <c r="C235" s="12">
        <v>0</v>
      </c>
      <c r="D235" s="12">
        <v>-3.0517578125E-5</v>
      </c>
      <c r="E235" s="15">
        <v>-6.6070556640625E-3</v>
      </c>
    </row>
    <row r="236" spans="1:5" x14ac:dyDescent="0.25">
      <c r="A236">
        <f t="shared" si="3"/>
        <v>632</v>
      </c>
      <c r="B236" s="12">
        <v>4.2724609375E-4</v>
      </c>
      <c r="C236" s="15">
        <v>-2.1820068359375E-3</v>
      </c>
      <c r="D236" s="12">
        <v>-1.922607421875E-3</v>
      </c>
      <c r="E236" s="12">
        <v>-3.84521484375E-3</v>
      </c>
    </row>
    <row r="237" spans="1:5" x14ac:dyDescent="0.25">
      <c r="A237">
        <f t="shared" si="3"/>
        <v>634</v>
      </c>
      <c r="B237" s="15">
        <v>5.340576171875E-4</v>
      </c>
      <c r="C237" s="12">
        <v>-8.23974609375E-4</v>
      </c>
      <c r="D237" s="15">
        <v>-2.1514892578125E-3</v>
      </c>
      <c r="E237" s="15">
        <v>-3.0059814453125E-3</v>
      </c>
    </row>
    <row r="238" spans="1:5" x14ac:dyDescent="0.25">
      <c r="A238">
        <f t="shared" si="3"/>
        <v>636</v>
      </c>
      <c r="B238" s="12">
        <v>-7.62939453125E-4</v>
      </c>
      <c r="C238" s="15">
        <v>-4.119873046875E-4</v>
      </c>
      <c r="D238" s="15">
        <v>-1.9683837890625E-3</v>
      </c>
      <c r="E238" s="12">
        <v>-3.997802734375E-3</v>
      </c>
    </row>
    <row r="239" spans="1:5" x14ac:dyDescent="0.25">
      <c r="A239">
        <f t="shared" si="3"/>
        <v>638</v>
      </c>
      <c r="B239" s="12">
        <v>-2.13623046875E-4</v>
      </c>
      <c r="C239" s="15">
        <v>-1.0528564453125E-3</v>
      </c>
      <c r="D239" s="12">
        <v>-2.197265625E-3</v>
      </c>
      <c r="E239" s="12">
        <v>-5.31005859375E-3</v>
      </c>
    </row>
    <row r="240" spans="1:5" x14ac:dyDescent="0.25">
      <c r="A240">
        <f t="shared" si="3"/>
        <v>640</v>
      </c>
      <c r="B240" s="12">
        <v>-6.40869140625E-4</v>
      </c>
      <c r="C240" s="15">
        <v>-7.476806640625E-4</v>
      </c>
      <c r="D240" s="15">
        <v>-1.9683837890625E-3</v>
      </c>
      <c r="E240" s="15">
        <v>-4.9896240234375E-3</v>
      </c>
    </row>
    <row r="241" spans="1:5" x14ac:dyDescent="0.25">
      <c r="A241">
        <f t="shared" si="3"/>
        <v>642</v>
      </c>
      <c r="B241" s="12">
        <v>3.0517578125E-5</v>
      </c>
      <c r="C241" s="15">
        <v>-1.7852783203125E-3</v>
      </c>
      <c r="D241" s="15">
        <v>-2.3345947265625E-3</v>
      </c>
      <c r="E241" s="15">
        <v>-4.4097900390625E-3</v>
      </c>
    </row>
    <row r="242" spans="1:5" x14ac:dyDescent="0.25">
      <c r="A242">
        <f t="shared" si="3"/>
        <v>644</v>
      </c>
      <c r="B242" s="15">
        <v>-7.62939453125E-5</v>
      </c>
      <c r="C242" s="12">
        <v>-8.23974609375E-4</v>
      </c>
      <c r="D242" s="12">
        <v>-1.8310546875E-3</v>
      </c>
      <c r="E242" s="15">
        <v>-4.2266845703125E-3</v>
      </c>
    </row>
    <row r="243" spans="1:5" x14ac:dyDescent="0.25">
      <c r="A243">
        <f t="shared" si="3"/>
        <v>646</v>
      </c>
      <c r="B243" s="15">
        <v>-5.645751953125E-4</v>
      </c>
      <c r="C243" s="15">
        <v>-1.2359619140625E-3</v>
      </c>
      <c r="D243" s="15">
        <v>-2.0904541015625E-3</v>
      </c>
      <c r="E243" s="12">
        <v>-4.364013671875E-3</v>
      </c>
    </row>
    <row r="244" spans="1:5" x14ac:dyDescent="0.25">
      <c r="A244">
        <f t="shared" si="3"/>
        <v>648</v>
      </c>
      <c r="B244" s="15">
        <v>-1.2969970703125E-3</v>
      </c>
      <c r="C244" s="15">
        <v>2.288818359375E-4</v>
      </c>
      <c r="D244" s="15">
        <v>-1.7242431640625E-3</v>
      </c>
      <c r="E244" s="15">
        <v>-3.1890869140625E-3</v>
      </c>
    </row>
    <row r="245" spans="1:5" x14ac:dyDescent="0.25">
      <c r="A245">
        <f t="shared" si="3"/>
        <v>650</v>
      </c>
      <c r="B245" s="12">
        <v>-6.103515625E-5</v>
      </c>
      <c r="C245" s="15">
        <v>-1.7242431640625E-3</v>
      </c>
      <c r="D245" s="12">
        <v>-2.044677734375E-3</v>
      </c>
      <c r="E245" s="12">
        <v>-9.1552734375E-5</v>
      </c>
    </row>
    <row r="246" spans="1:5" x14ac:dyDescent="0.25">
      <c r="A246">
        <f t="shared" si="3"/>
        <v>652</v>
      </c>
      <c r="B246" s="12">
        <v>-1.28173828125E-3</v>
      </c>
      <c r="C246" s="12">
        <v>-2.288818359375E-3</v>
      </c>
      <c r="D246" s="15">
        <v>-1.7852783203125E-3</v>
      </c>
      <c r="E246" s="12">
        <v>-7.781982421875E-3</v>
      </c>
    </row>
    <row r="247" spans="1:5" x14ac:dyDescent="0.25">
      <c r="A247">
        <f t="shared" si="3"/>
        <v>654</v>
      </c>
      <c r="B247" s="12">
        <v>1.3427734375E-3</v>
      </c>
      <c r="C247" s="15">
        <v>-2.7008056640625E-3</v>
      </c>
      <c r="D247" s="15">
        <v>-1.4190673828125E-3</v>
      </c>
      <c r="E247" s="12">
        <v>-9.002685546875E-3</v>
      </c>
    </row>
    <row r="248" spans="1:5" x14ac:dyDescent="0.25">
      <c r="A248">
        <f t="shared" si="3"/>
        <v>656</v>
      </c>
      <c r="B248" s="12">
        <v>-6.9580078125E-3</v>
      </c>
      <c r="C248" s="12">
        <v>-4.5166015625E-3</v>
      </c>
      <c r="D248" s="12">
        <v>1.220703125E-3</v>
      </c>
      <c r="E248" s="15">
        <v>-1.30157470703125E-2</v>
      </c>
    </row>
    <row r="249" spans="1:5" x14ac:dyDescent="0.25">
      <c r="A249">
        <f t="shared" si="3"/>
        <v>658</v>
      </c>
      <c r="B249" s="12">
        <v>-1.8310546875E-4</v>
      </c>
      <c r="C249" s="12">
        <v>-4.8828125E-4</v>
      </c>
      <c r="D249" s="12">
        <v>-2.8076171875E-3</v>
      </c>
      <c r="E249" s="12">
        <v>-4.364013671875E-3</v>
      </c>
    </row>
    <row r="250" spans="1:5" x14ac:dyDescent="0.25">
      <c r="A250">
        <f t="shared" si="3"/>
        <v>660</v>
      </c>
      <c r="B250" s="15">
        <v>-2.7008056640625E-3</v>
      </c>
      <c r="C250" s="12">
        <v>-5.035400390625E-3</v>
      </c>
      <c r="D250" s="15">
        <v>-2.2125244140625E-3</v>
      </c>
      <c r="E250" s="15">
        <v>-8.9569091796875E-3</v>
      </c>
    </row>
    <row r="251" spans="1:5" x14ac:dyDescent="0.25">
      <c r="A251">
        <f t="shared" si="3"/>
        <v>662</v>
      </c>
      <c r="B251" s="12">
        <v>1.77001953125E-3</v>
      </c>
      <c r="C251" s="12">
        <v>-1.708984375E-3</v>
      </c>
      <c r="D251" s="12">
        <v>-1.89208984375E-3</v>
      </c>
      <c r="E251" s="15">
        <v>-3.7078857421875E-3</v>
      </c>
    </row>
    <row r="252" spans="1:5" x14ac:dyDescent="0.25">
      <c r="A252">
        <f t="shared" si="3"/>
        <v>664</v>
      </c>
      <c r="B252" s="12">
        <v>-5.18798828125E-4</v>
      </c>
      <c r="C252" s="12">
        <v>6.103515625E-4</v>
      </c>
      <c r="D252" s="12">
        <v>-1.983642578125E-3</v>
      </c>
      <c r="E252" s="12">
        <v>-3.326416015625E-3</v>
      </c>
    </row>
    <row r="253" spans="1:5" x14ac:dyDescent="0.25">
      <c r="A253">
        <f t="shared" si="3"/>
        <v>666</v>
      </c>
      <c r="B253" s="15">
        <v>-1.1749267578125E-3</v>
      </c>
      <c r="C253" s="12">
        <v>-2.166748046875E-3</v>
      </c>
      <c r="D253" s="15">
        <v>-2.3956298828125E-3</v>
      </c>
      <c r="E253" s="15">
        <v>-6.0577392578125E-3</v>
      </c>
    </row>
    <row r="254" spans="1:5" x14ac:dyDescent="0.25">
      <c r="A254">
        <f t="shared" si="3"/>
        <v>668</v>
      </c>
      <c r="B254" s="15">
        <v>2.899169921875E-4</v>
      </c>
      <c r="C254" s="15">
        <v>-3.509521484375E-4</v>
      </c>
      <c r="D254" s="12">
        <v>-1.922607421875E-3</v>
      </c>
      <c r="E254" s="12">
        <v>-3.021240234375E-3</v>
      </c>
    </row>
    <row r="255" spans="1:5" x14ac:dyDescent="0.25">
      <c r="A255">
        <f t="shared" si="3"/>
        <v>670</v>
      </c>
      <c r="B255" s="15">
        <v>-1.2969970703125E-3</v>
      </c>
      <c r="C255" s="12">
        <v>-7.62939453125E-4</v>
      </c>
      <c r="D255" s="15">
        <v>-2.1514892578125E-3</v>
      </c>
      <c r="E255" s="12">
        <v>-5.06591796875E-3</v>
      </c>
    </row>
    <row r="256" spans="1:5" x14ac:dyDescent="0.25">
      <c r="A256">
        <f t="shared" si="3"/>
        <v>672</v>
      </c>
      <c r="B256" s="12">
        <v>-6.40869140625E-4</v>
      </c>
      <c r="C256" s="15">
        <v>2.288818359375E-4</v>
      </c>
      <c r="D256" s="12">
        <v>-1.89208984375E-3</v>
      </c>
      <c r="E256" s="12">
        <v>-3.936767578125E-3</v>
      </c>
    </row>
    <row r="257" spans="1:5" x14ac:dyDescent="0.25">
      <c r="A257">
        <f t="shared" si="3"/>
        <v>674</v>
      </c>
      <c r="B257" s="12">
        <v>3.0517578125E-5</v>
      </c>
      <c r="C257" s="15">
        <v>-1.8157958984375E-3</v>
      </c>
      <c r="D257" s="15">
        <v>-2.3651123046875E-3</v>
      </c>
      <c r="E257" s="15">
        <v>-4.9896240234375E-3</v>
      </c>
    </row>
    <row r="258" spans="1:5" x14ac:dyDescent="0.25">
      <c r="A258">
        <f t="shared" si="3"/>
        <v>676</v>
      </c>
      <c r="B258" s="15">
        <v>-8.697509765625E-4</v>
      </c>
      <c r="C258" s="12">
        <v>3.0517578125E-5</v>
      </c>
      <c r="D258" s="15">
        <v>-2.1209716796875E-3</v>
      </c>
      <c r="E258" s="12">
        <v>-4.21142578125E-3</v>
      </c>
    </row>
    <row r="259" spans="1:5" x14ac:dyDescent="0.25">
      <c r="A259">
        <f t="shared" si="3"/>
        <v>678</v>
      </c>
      <c r="B259" s="15">
        <v>-1.373291015625E-4</v>
      </c>
      <c r="C259" s="15">
        <v>-7.171630859375E-4</v>
      </c>
      <c r="D259" s="15">
        <v>-2.0599365234375E-3</v>
      </c>
      <c r="E259" s="12">
        <v>-3.84521484375E-3</v>
      </c>
    </row>
    <row r="260" spans="1:5" x14ac:dyDescent="0.25">
      <c r="A260">
        <f t="shared" si="3"/>
        <v>680</v>
      </c>
      <c r="B260" s="12">
        <v>-2.74658203125E-3</v>
      </c>
      <c r="C260" s="15">
        <v>-3.814697265625E-4</v>
      </c>
      <c r="D260" s="15">
        <v>-2.1820068359375E-3</v>
      </c>
      <c r="E260" s="15">
        <v>-5.0811767578125E-3</v>
      </c>
    </row>
    <row r="261" spans="1:5" x14ac:dyDescent="0.25">
      <c r="A261">
        <f t="shared" si="3"/>
        <v>682</v>
      </c>
      <c r="B261" s="15">
        <v>4.57763671875E-5</v>
      </c>
      <c r="C261" s="12">
        <v>-8.23974609375E-4</v>
      </c>
      <c r="D261" s="12">
        <v>-2.227783203125E-3</v>
      </c>
      <c r="E261" s="15">
        <v>-4.0130615234375E-3</v>
      </c>
    </row>
    <row r="262" spans="1:5" x14ac:dyDescent="0.25">
      <c r="A262">
        <f t="shared" si="3"/>
        <v>684</v>
      </c>
      <c r="B262" s="12">
        <v>-6.134033203125E-3</v>
      </c>
      <c r="C262" s="12">
        <v>-1.190185546875E-3</v>
      </c>
      <c r="D262" s="15">
        <v>-2.0599365234375E-3</v>
      </c>
      <c r="E262" s="12">
        <v>-3.448486328125E-3</v>
      </c>
    </row>
    <row r="263" spans="1:5" x14ac:dyDescent="0.25">
      <c r="A263">
        <f t="shared" si="3"/>
        <v>686</v>
      </c>
      <c r="B263" s="12">
        <v>3.7841796875E-3</v>
      </c>
      <c r="C263" s="12">
        <v>-4.730224609375E-3</v>
      </c>
      <c r="D263" s="12">
        <v>-2.655029296875E-3</v>
      </c>
      <c r="E263" s="15">
        <v>-1.5716552734375E-3</v>
      </c>
    </row>
    <row r="264" spans="1:5" x14ac:dyDescent="0.25">
      <c r="A264">
        <f t="shared" si="3"/>
        <v>688</v>
      </c>
      <c r="B264" s="12">
        <v>2.349853515625E-3</v>
      </c>
      <c r="C264" s="12">
        <v>4.791259765625E-3</v>
      </c>
      <c r="D264" s="15">
        <v>-1.9073486328125E-3</v>
      </c>
      <c r="E264" s="15">
        <v>-1.04217529296875E-2</v>
      </c>
    </row>
    <row r="265" spans="1:5" x14ac:dyDescent="0.25">
      <c r="A265">
        <f t="shared" si="3"/>
        <v>690</v>
      </c>
      <c r="B265" s="15">
        <v>-7.4310302734375E-3</v>
      </c>
      <c r="C265" s="12">
        <v>7.01904296875E-4</v>
      </c>
      <c r="D265" s="15">
        <v>-1.9683837890625E-3</v>
      </c>
      <c r="E265" s="12">
        <v>-3.021240234375E-3</v>
      </c>
    </row>
    <row r="266" spans="1:5" x14ac:dyDescent="0.25">
      <c r="A266">
        <f t="shared" si="3"/>
        <v>692</v>
      </c>
      <c r="B266" s="15">
        <v>-3.1890869140625E-3</v>
      </c>
      <c r="C266" s="12">
        <v>-3.173828125E-3</v>
      </c>
      <c r="D266" s="15">
        <v>-2.288818359375E-4</v>
      </c>
      <c r="E266" s="15">
        <v>2.5787353515625E-3</v>
      </c>
    </row>
    <row r="267" spans="1:5" x14ac:dyDescent="0.25">
      <c r="A267">
        <f t="shared" si="3"/>
        <v>694</v>
      </c>
      <c r="B267" s="12">
        <v>1.15966796875E-3</v>
      </c>
      <c r="C267" s="15">
        <v>-6.8206787109375E-3</v>
      </c>
      <c r="D267" s="15">
        <v>-2.7923583984375E-3</v>
      </c>
      <c r="E267" s="12">
        <v>-1.77001953125E-3</v>
      </c>
    </row>
    <row r="268" spans="1:5" x14ac:dyDescent="0.25">
      <c r="A268">
        <f t="shared" si="3"/>
        <v>696</v>
      </c>
      <c r="B268" s="15">
        <v>5.7830810546875E-3</v>
      </c>
      <c r="C268" s="15">
        <v>-2.5787353515625E-3</v>
      </c>
      <c r="D268" s="15">
        <v>-2.3345947265625E-3</v>
      </c>
      <c r="E268" s="12">
        <v>-8.056640625E-3</v>
      </c>
    </row>
    <row r="269" spans="1:5" x14ac:dyDescent="0.25">
      <c r="A269">
        <f t="shared" si="3"/>
        <v>698</v>
      </c>
      <c r="B269" s="15">
        <v>3.8909912109375E-3</v>
      </c>
      <c r="C269" s="12">
        <v>2.227783203125E-3</v>
      </c>
      <c r="D269" s="15">
        <v>-2.3345947265625E-3</v>
      </c>
      <c r="E269" s="12">
        <v>-1.2481689453125E-2</v>
      </c>
    </row>
    <row r="270" spans="1:5" x14ac:dyDescent="0.25">
      <c r="A270">
        <f t="shared" si="3"/>
        <v>700</v>
      </c>
      <c r="B270" s="12">
        <v>1.40380859375E-3</v>
      </c>
      <c r="C270" s="12">
        <v>5.462646484375E-3</v>
      </c>
      <c r="D270" s="12">
        <v>-1.983642578125E-3</v>
      </c>
      <c r="E270" s="15">
        <v>-7.8277587890625E-3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70"/>
  <sheetViews>
    <sheetView workbookViewId="0">
      <selection activeCell="E1" sqref="E1:E270"/>
    </sheetView>
  </sheetViews>
  <sheetFormatPr baseColWidth="10" defaultColWidth="9.140625" defaultRowHeight="15" x14ac:dyDescent="0.25"/>
  <cols>
    <col min="1" max="1" width="11.42578125" customWidth="1"/>
    <col min="2" max="2" width="37.42578125" customWidth="1"/>
    <col min="3" max="3" width="37.5703125" customWidth="1"/>
    <col min="4" max="4" width="37.28515625" customWidth="1"/>
  </cols>
  <sheetData>
    <row r="1" spans="1:5" x14ac:dyDescent="0.25">
      <c r="B1" s="11" t="s">
        <v>54</v>
      </c>
      <c r="C1" s="11" t="s">
        <v>54</v>
      </c>
      <c r="D1" s="11" t="s">
        <v>54</v>
      </c>
      <c r="E1" s="11" t="s">
        <v>54</v>
      </c>
    </row>
    <row r="2" spans="1:5" x14ac:dyDescent="0.25">
      <c r="B2" s="11" t="s">
        <v>55</v>
      </c>
      <c r="C2" s="11" t="s">
        <v>55</v>
      </c>
      <c r="D2" s="11" t="s">
        <v>55</v>
      </c>
      <c r="E2" s="11" t="s">
        <v>55</v>
      </c>
    </row>
    <row r="3" spans="1:5" x14ac:dyDescent="0.25">
      <c r="B3" s="11" t="s">
        <v>56</v>
      </c>
      <c r="C3" s="11" t="s">
        <v>56</v>
      </c>
      <c r="D3" s="11" t="s">
        <v>56</v>
      </c>
      <c r="E3" s="11" t="s">
        <v>56</v>
      </c>
    </row>
    <row r="4" spans="1:5" x14ac:dyDescent="0.25">
      <c r="B4" s="11" t="s">
        <v>57</v>
      </c>
      <c r="C4" s="11" t="s">
        <v>57</v>
      </c>
      <c r="D4" s="11" t="s">
        <v>57</v>
      </c>
      <c r="E4" s="11" t="s">
        <v>57</v>
      </c>
    </row>
    <row r="5" spans="1:5" x14ac:dyDescent="0.25">
      <c r="B5" s="11" t="s">
        <v>58</v>
      </c>
      <c r="C5" s="11" t="s">
        <v>58</v>
      </c>
      <c r="D5" s="11" t="s">
        <v>58</v>
      </c>
      <c r="E5" s="11" t="s">
        <v>58</v>
      </c>
    </row>
    <row r="6" spans="1:5" x14ac:dyDescent="0.25">
      <c r="B6" s="11" t="s">
        <v>59</v>
      </c>
      <c r="C6" s="11" t="s">
        <v>59</v>
      </c>
      <c r="D6" s="11" t="s">
        <v>59</v>
      </c>
      <c r="E6" s="11" t="s">
        <v>59</v>
      </c>
    </row>
    <row r="7" spans="1:5" x14ac:dyDescent="0.25">
      <c r="B7" s="11" t="s">
        <v>60</v>
      </c>
      <c r="C7" s="11" t="s">
        <v>60</v>
      </c>
      <c r="D7" s="11" t="s">
        <v>60</v>
      </c>
      <c r="E7" s="11" t="s">
        <v>60</v>
      </c>
    </row>
    <row r="8" spans="1:5" x14ac:dyDescent="0.25">
      <c r="B8" s="11" t="s">
        <v>61</v>
      </c>
      <c r="C8" s="11" t="s">
        <v>61</v>
      </c>
      <c r="D8" s="11" t="s">
        <v>61</v>
      </c>
      <c r="E8" s="11" t="s">
        <v>61</v>
      </c>
    </row>
    <row r="9" spans="1:5" x14ac:dyDescent="0.25">
      <c r="B9" s="11" t="s">
        <v>62</v>
      </c>
      <c r="C9" s="11" t="s">
        <v>62</v>
      </c>
      <c r="D9" s="11" t="s">
        <v>62</v>
      </c>
      <c r="E9" s="11" t="s">
        <v>62</v>
      </c>
    </row>
    <row r="10" spans="1:5" x14ac:dyDescent="0.25">
      <c r="B10" s="11" t="s">
        <v>63</v>
      </c>
      <c r="C10" s="11" t="s">
        <v>63</v>
      </c>
      <c r="D10" s="11" t="s">
        <v>63</v>
      </c>
      <c r="E10" s="11" t="s">
        <v>63</v>
      </c>
    </row>
    <row r="11" spans="1:5" x14ac:dyDescent="0.25">
      <c r="B11" s="11" t="s">
        <v>64</v>
      </c>
      <c r="C11" s="11" t="s">
        <v>64</v>
      </c>
      <c r="D11" s="11" t="s">
        <v>64</v>
      </c>
      <c r="E11" s="11" t="s">
        <v>64</v>
      </c>
    </row>
    <row r="12" spans="1:5" x14ac:dyDescent="0.25">
      <c r="B12" s="11" t="s">
        <v>66</v>
      </c>
      <c r="C12" s="11" t="s">
        <v>65</v>
      </c>
      <c r="D12" s="11" t="s">
        <v>65</v>
      </c>
      <c r="E12" s="11" t="s">
        <v>65</v>
      </c>
    </row>
    <row r="13" spans="1:5" x14ac:dyDescent="0.25">
      <c r="B13" s="12"/>
      <c r="C13" s="11"/>
      <c r="D13" s="11"/>
      <c r="E13" s="12"/>
    </row>
    <row r="14" spans="1:5" x14ac:dyDescent="0.25">
      <c r="A14" t="s">
        <v>67</v>
      </c>
      <c r="B14" s="13" t="s">
        <v>33</v>
      </c>
      <c r="C14" s="14" t="s">
        <v>35</v>
      </c>
      <c r="D14" s="14" t="s">
        <v>37</v>
      </c>
      <c r="E14" s="13" t="s">
        <v>161</v>
      </c>
    </row>
    <row r="15" spans="1:5" x14ac:dyDescent="0.25">
      <c r="A15">
        <v>190</v>
      </c>
      <c r="B15" s="12">
        <v>0.142013549804688</v>
      </c>
      <c r="C15" s="16">
        <v>7.33795166015625E-2</v>
      </c>
      <c r="D15" s="16">
        <v>7.58819580078125E-2</v>
      </c>
      <c r="E15" s="12">
        <v>1.4711761474609399</v>
      </c>
    </row>
    <row r="16" spans="1:5" x14ac:dyDescent="0.25">
      <c r="A16">
        <f>A15+2</f>
        <v>192</v>
      </c>
      <c r="B16" s="12">
        <v>0.7115478515625</v>
      </c>
      <c r="C16" s="11">
        <v>0.76063537597656306</v>
      </c>
      <c r="D16" s="11">
        <v>0.677459716796875</v>
      </c>
      <c r="E16" s="12">
        <v>1.55633544921875</v>
      </c>
    </row>
    <row r="17" spans="1:5" x14ac:dyDescent="0.25">
      <c r="A17">
        <f t="shared" ref="A17:A80" si="0">A16+2</f>
        <v>194</v>
      </c>
      <c r="B17" s="12">
        <v>0.74540710449218806</v>
      </c>
      <c r="C17" s="11">
        <v>0.84465026855468806</v>
      </c>
      <c r="D17" s="11">
        <v>0.70909118652343806</v>
      </c>
      <c r="E17" s="12">
        <v>2.3957977294921902</v>
      </c>
    </row>
    <row r="18" spans="1:5" x14ac:dyDescent="0.25">
      <c r="A18">
        <f t="shared" si="0"/>
        <v>196</v>
      </c>
      <c r="B18" s="12">
        <v>1.0674743652343801</v>
      </c>
      <c r="C18" s="11">
        <v>1.1519927978515601</v>
      </c>
      <c r="D18" s="11">
        <v>1.0406341552734399</v>
      </c>
      <c r="E18" s="12">
        <v>1.9866943359375</v>
      </c>
    </row>
    <row r="19" spans="1:5" x14ac:dyDescent="0.25">
      <c r="A19">
        <f t="shared" si="0"/>
        <v>198</v>
      </c>
      <c r="B19" s="12">
        <v>0.99205017089843806</v>
      </c>
      <c r="C19" s="11">
        <v>1.10064697265625</v>
      </c>
      <c r="D19" s="11">
        <v>0.98731994628906306</v>
      </c>
      <c r="E19" s="12">
        <v>2.6391906738281299</v>
      </c>
    </row>
    <row r="20" spans="1:5" x14ac:dyDescent="0.25">
      <c r="A20">
        <f t="shared" si="0"/>
        <v>200</v>
      </c>
      <c r="B20" s="12">
        <v>1.0633087158203101</v>
      </c>
      <c r="C20" s="11">
        <v>1.1085510253906301</v>
      </c>
      <c r="D20" s="11">
        <v>0.9232177734375</v>
      </c>
      <c r="E20" s="12">
        <v>2.1569976806640598</v>
      </c>
    </row>
    <row r="21" spans="1:5" x14ac:dyDescent="0.25">
      <c r="A21">
        <f t="shared" si="0"/>
        <v>202</v>
      </c>
      <c r="B21" s="12">
        <v>1.2700347900390601</v>
      </c>
      <c r="C21" s="11">
        <v>1.3910827636718801</v>
      </c>
      <c r="D21" s="11">
        <v>1.2812042236328101</v>
      </c>
      <c r="E21" s="12">
        <v>3.0069732666015598</v>
      </c>
    </row>
    <row r="22" spans="1:5" x14ac:dyDescent="0.25">
      <c r="A22">
        <f t="shared" si="0"/>
        <v>204</v>
      </c>
      <c r="B22" s="12">
        <v>0.91770935058593806</v>
      </c>
      <c r="C22" s="11">
        <v>0.92835998535156306</v>
      </c>
      <c r="D22" s="11">
        <v>0.79736328125</v>
      </c>
      <c r="E22" s="12">
        <v>2.35784912109375</v>
      </c>
    </row>
    <row r="23" spans="1:5" x14ac:dyDescent="0.25">
      <c r="A23">
        <f t="shared" si="0"/>
        <v>206</v>
      </c>
      <c r="B23" s="12">
        <v>1.1102294921875</v>
      </c>
      <c r="C23" s="11">
        <v>1.0233612060546899</v>
      </c>
      <c r="D23" s="11">
        <v>0.94020080566406306</v>
      </c>
      <c r="E23" s="12">
        <v>3.0802001953125</v>
      </c>
    </row>
    <row r="24" spans="1:5" x14ac:dyDescent="0.25">
      <c r="A24">
        <f t="shared" si="0"/>
        <v>208</v>
      </c>
      <c r="B24" s="12">
        <v>0.721527099609375</v>
      </c>
      <c r="C24" s="11">
        <v>0.70643615722656306</v>
      </c>
      <c r="D24" s="11">
        <v>0.66123962402343806</v>
      </c>
      <c r="E24" s="12">
        <v>2.3066101074218799</v>
      </c>
    </row>
    <row r="25" spans="1:5" x14ac:dyDescent="0.25">
      <c r="A25">
        <f t="shared" si="0"/>
        <v>210</v>
      </c>
      <c r="B25" s="12">
        <v>0.740447998046875</v>
      </c>
      <c r="C25" s="11">
        <v>0.69038391113281306</v>
      </c>
      <c r="D25" s="11">
        <v>0.68443298339843806</v>
      </c>
      <c r="E25" s="12">
        <v>2.305419921875</v>
      </c>
    </row>
    <row r="26" spans="1:5" x14ac:dyDescent="0.25">
      <c r="A26">
        <f t="shared" si="0"/>
        <v>212</v>
      </c>
      <c r="B26" s="12">
        <v>0.57579040527343806</v>
      </c>
      <c r="C26" s="11">
        <v>0.543304443359375</v>
      </c>
      <c r="D26" s="11">
        <v>0.53562927246093806</v>
      </c>
      <c r="E26" s="12">
        <v>1.5945892333984399</v>
      </c>
    </row>
    <row r="27" spans="1:5" x14ac:dyDescent="0.25">
      <c r="A27">
        <f t="shared" si="0"/>
        <v>214</v>
      </c>
      <c r="B27" s="12">
        <v>0.615142822265625</v>
      </c>
      <c r="C27" s="11">
        <v>0.5523681640625</v>
      </c>
      <c r="D27" s="11">
        <v>0.55628967285156306</v>
      </c>
      <c r="E27" s="12">
        <v>1.3744354248046899</v>
      </c>
    </row>
    <row r="28" spans="1:5" x14ac:dyDescent="0.25">
      <c r="A28">
        <f t="shared" si="0"/>
        <v>216</v>
      </c>
      <c r="B28" s="12">
        <v>0.519012451171875</v>
      </c>
      <c r="C28" s="11">
        <v>0.463165283203125</v>
      </c>
      <c r="D28" s="11">
        <v>0.464950561523438</v>
      </c>
      <c r="E28" s="12">
        <v>1.0968475341796899</v>
      </c>
    </row>
    <row r="29" spans="1:5" x14ac:dyDescent="0.25">
      <c r="A29">
        <f t="shared" si="0"/>
        <v>218</v>
      </c>
      <c r="B29" s="12">
        <v>0.58503723144531306</v>
      </c>
      <c r="C29" s="11">
        <v>0.493988037109375</v>
      </c>
      <c r="D29" s="11">
        <v>0.51446533203125</v>
      </c>
      <c r="E29" s="12">
        <v>0.97599792480468806</v>
      </c>
    </row>
    <row r="30" spans="1:5" x14ac:dyDescent="0.25">
      <c r="A30">
        <f t="shared" si="0"/>
        <v>220</v>
      </c>
      <c r="B30" s="12">
        <v>0.50408935546875</v>
      </c>
      <c r="C30" s="11">
        <v>0.43682861328125</v>
      </c>
      <c r="D30" s="11">
        <v>0.442352294921875</v>
      </c>
      <c r="E30" s="12">
        <v>0.84181213378906306</v>
      </c>
    </row>
    <row r="31" spans="1:5" x14ac:dyDescent="0.25">
      <c r="A31">
        <f t="shared" si="0"/>
        <v>222</v>
      </c>
      <c r="B31" s="12">
        <v>0.569366455078125</v>
      </c>
      <c r="C31" s="11">
        <v>0.480453491210938</v>
      </c>
      <c r="D31" s="11">
        <v>0.480056762695313</v>
      </c>
      <c r="E31" s="12">
        <v>0.78923034667968806</v>
      </c>
    </row>
    <row r="32" spans="1:5" x14ac:dyDescent="0.25">
      <c r="A32">
        <f t="shared" si="0"/>
        <v>224</v>
      </c>
      <c r="B32" s="12">
        <v>0.50471496582031306</v>
      </c>
      <c r="C32" s="11">
        <v>0.441131591796875</v>
      </c>
      <c r="D32" s="11">
        <v>0.419692993164063</v>
      </c>
      <c r="E32" s="12">
        <v>0.71543884277343806</v>
      </c>
    </row>
    <row r="33" spans="1:5" x14ac:dyDescent="0.25">
      <c r="A33">
        <f t="shared" si="0"/>
        <v>226</v>
      </c>
      <c r="B33" s="12">
        <v>0.53729248046875</v>
      </c>
      <c r="C33" s="11">
        <v>0.46478271484375</v>
      </c>
      <c r="D33" s="11">
        <v>0.427825927734375</v>
      </c>
      <c r="E33" s="12">
        <v>0.68318176269531306</v>
      </c>
    </row>
    <row r="34" spans="1:5" x14ac:dyDescent="0.25">
      <c r="A34">
        <f t="shared" si="0"/>
        <v>228</v>
      </c>
      <c r="B34" s="12">
        <v>0.476394653320313</v>
      </c>
      <c r="C34" s="11">
        <v>0.422927856445313</v>
      </c>
      <c r="D34" s="11">
        <v>0.372528076171875</v>
      </c>
      <c r="E34" s="12">
        <v>0.625030517578125</v>
      </c>
    </row>
    <row r="35" spans="1:5" x14ac:dyDescent="0.25">
      <c r="A35">
        <f t="shared" si="0"/>
        <v>230</v>
      </c>
      <c r="B35" s="12">
        <v>0.45245361328125</v>
      </c>
      <c r="C35" s="11">
        <v>0.4073486328125</v>
      </c>
      <c r="D35" s="11">
        <v>0.344070434570313</v>
      </c>
      <c r="E35" s="12">
        <v>0.59326171875</v>
      </c>
    </row>
    <row r="36" spans="1:5" x14ac:dyDescent="0.25">
      <c r="A36">
        <f t="shared" si="0"/>
        <v>232</v>
      </c>
      <c r="B36" s="12">
        <v>0.404327392578125</v>
      </c>
      <c r="C36" s="11">
        <v>0.371490478515625</v>
      </c>
      <c r="D36" s="11">
        <v>0.311355590820313</v>
      </c>
      <c r="E36" s="12">
        <v>0.555572509765625</v>
      </c>
    </row>
    <row r="37" spans="1:5" x14ac:dyDescent="0.25">
      <c r="A37">
        <f t="shared" si="0"/>
        <v>234</v>
      </c>
      <c r="B37" s="12">
        <v>0.399673461914063</v>
      </c>
      <c r="C37" s="11">
        <v>0.367996215820313</v>
      </c>
      <c r="D37" s="11">
        <v>0.310623168945313</v>
      </c>
      <c r="E37" s="12">
        <v>0.53810119628906306</v>
      </c>
    </row>
    <row r="38" spans="1:5" x14ac:dyDescent="0.25">
      <c r="A38">
        <f t="shared" si="0"/>
        <v>236</v>
      </c>
      <c r="B38" s="12">
        <v>0.378326416015625</v>
      </c>
      <c r="C38" s="11">
        <v>0.354110717773438</v>
      </c>
      <c r="D38" s="11">
        <v>0.295806884765625</v>
      </c>
      <c r="E38" s="12">
        <v>0.51280212402343806</v>
      </c>
    </row>
    <row r="39" spans="1:5" x14ac:dyDescent="0.25">
      <c r="A39">
        <f t="shared" si="0"/>
        <v>238</v>
      </c>
      <c r="B39" s="12">
        <v>0.397415161132813</v>
      </c>
      <c r="C39" s="11">
        <v>0.37591552734375</v>
      </c>
      <c r="D39" s="11">
        <v>0.305877685546875</v>
      </c>
      <c r="E39" s="12">
        <v>0.513885498046875</v>
      </c>
    </row>
    <row r="40" spans="1:5" x14ac:dyDescent="0.25">
      <c r="A40">
        <f t="shared" si="0"/>
        <v>240</v>
      </c>
      <c r="B40" s="12">
        <v>0.398818969726563</v>
      </c>
      <c r="C40" s="11">
        <v>0.379913330078125</v>
      </c>
      <c r="D40" s="11">
        <v>0.302703857421875</v>
      </c>
      <c r="E40" s="12">
        <v>0.51458740234375</v>
      </c>
    </row>
    <row r="41" spans="1:5" x14ac:dyDescent="0.25">
      <c r="A41">
        <f t="shared" si="0"/>
        <v>242</v>
      </c>
      <c r="B41" s="12">
        <v>0.443405151367188</v>
      </c>
      <c r="C41" s="11">
        <v>0.411712646484375</v>
      </c>
      <c r="D41" s="11">
        <v>0.326400756835938</v>
      </c>
      <c r="E41" s="12">
        <v>0.529876708984375</v>
      </c>
    </row>
    <row r="42" spans="1:5" x14ac:dyDescent="0.25">
      <c r="A42">
        <f t="shared" si="0"/>
        <v>244</v>
      </c>
      <c r="B42" s="12">
        <v>0.450653076171875</v>
      </c>
      <c r="C42" s="11">
        <v>0.413223266601563</v>
      </c>
      <c r="D42" s="11">
        <v>0.327407836914063</v>
      </c>
      <c r="E42" s="12">
        <v>0.52983093261718806</v>
      </c>
    </row>
    <row r="43" spans="1:5" x14ac:dyDescent="0.25">
      <c r="A43">
        <f t="shared" si="0"/>
        <v>246</v>
      </c>
      <c r="B43" s="12">
        <v>0.52836608886718806</v>
      </c>
      <c r="C43" s="11">
        <v>0.468307495117188</v>
      </c>
      <c r="D43" s="11">
        <v>0.377288818359375</v>
      </c>
      <c r="E43" s="12">
        <v>0.55194091796875</v>
      </c>
    </row>
    <row r="44" spans="1:5" x14ac:dyDescent="0.25">
      <c r="A44">
        <f t="shared" si="0"/>
        <v>248</v>
      </c>
      <c r="B44" s="12">
        <v>0.534454345703125</v>
      </c>
      <c r="C44" s="11">
        <v>0.462783813476563</v>
      </c>
      <c r="D44" s="11">
        <v>0.380386352539063</v>
      </c>
      <c r="E44" s="12">
        <v>0.55735778808593806</v>
      </c>
    </row>
    <row r="45" spans="1:5" x14ac:dyDescent="0.25">
      <c r="A45">
        <f t="shared" si="0"/>
        <v>250</v>
      </c>
      <c r="B45" s="12">
        <v>0.587921142578125</v>
      </c>
      <c r="C45" s="11">
        <v>0.487625122070313</v>
      </c>
      <c r="D45" s="11">
        <v>0.406219482421875</v>
      </c>
      <c r="E45" s="12">
        <v>0.558563232421875</v>
      </c>
    </row>
    <row r="46" spans="1:5" x14ac:dyDescent="0.25">
      <c r="A46">
        <f t="shared" si="0"/>
        <v>252</v>
      </c>
      <c r="B46" s="12">
        <v>0.5423583984375</v>
      </c>
      <c r="C46" s="11">
        <v>0.445846557617188</v>
      </c>
      <c r="D46" s="11">
        <v>0.365386962890625</v>
      </c>
      <c r="E46" s="12">
        <v>0.52980041503906306</v>
      </c>
    </row>
    <row r="47" spans="1:5" x14ac:dyDescent="0.25">
      <c r="A47">
        <f t="shared" si="0"/>
        <v>254</v>
      </c>
      <c r="B47" s="12">
        <v>0.56843566894531306</v>
      </c>
      <c r="C47" s="11">
        <v>0.454269409179688</v>
      </c>
      <c r="D47" s="11">
        <v>0.368499755859375</v>
      </c>
      <c r="E47" s="12">
        <v>0.511444091796875</v>
      </c>
    </row>
    <row r="48" spans="1:5" x14ac:dyDescent="0.25">
      <c r="A48">
        <f t="shared" si="0"/>
        <v>256</v>
      </c>
      <c r="B48" s="12">
        <v>0.54144287109375</v>
      </c>
      <c r="C48" s="11">
        <v>0.437973022460938</v>
      </c>
      <c r="D48" s="11">
        <v>0.35125732421875</v>
      </c>
      <c r="E48" s="12">
        <v>0.494293212890625</v>
      </c>
    </row>
    <row r="49" spans="1:5" x14ac:dyDescent="0.25">
      <c r="A49">
        <f t="shared" si="0"/>
        <v>258</v>
      </c>
      <c r="B49" s="12">
        <v>0.56703186035156306</v>
      </c>
      <c r="C49" s="11">
        <v>0.465667724609375</v>
      </c>
      <c r="D49" s="11">
        <v>0.365890502929688</v>
      </c>
      <c r="E49" s="12">
        <v>0.494216918945313</v>
      </c>
    </row>
    <row r="50" spans="1:5" x14ac:dyDescent="0.25">
      <c r="A50">
        <f t="shared" si="0"/>
        <v>260</v>
      </c>
      <c r="B50" s="12">
        <v>0.54170227050781306</v>
      </c>
      <c r="C50" s="11">
        <v>0.458221435546875</v>
      </c>
      <c r="D50" s="11">
        <v>0.35693359375</v>
      </c>
      <c r="E50" s="12">
        <v>0.47857666015625</v>
      </c>
    </row>
    <row r="51" spans="1:5" x14ac:dyDescent="0.25">
      <c r="A51">
        <f t="shared" si="0"/>
        <v>262</v>
      </c>
      <c r="B51" s="12">
        <v>0.55171203613281306</v>
      </c>
      <c r="C51" s="11">
        <v>0.471267700195313</v>
      </c>
      <c r="D51" s="11">
        <v>0.36798095703125</v>
      </c>
      <c r="E51" s="12">
        <v>0.473739624023438</v>
      </c>
    </row>
    <row r="52" spans="1:5" x14ac:dyDescent="0.25">
      <c r="A52">
        <f t="shared" si="0"/>
        <v>264</v>
      </c>
      <c r="B52" s="12">
        <v>0.51556396484375</v>
      </c>
      <c r="C52" s="11">
        <v>0.446258544921875</v>
      </c>
      <c r="D52" s="11">
        <v>0.354034423828125</v>
      </c>
      <c r="E52" s="12">
        <v>0.463775634765625</v>
      </c>
    </row>
    <row r="53" spans="1:5" x14ac:dyDescent="0.25">
      <c r="A53">
        <f t="shared" si="0"/>
        <v>266</v>
      </c>
      <c r="B53" s="12">
        <v>0.509979248046875</v>
      </c>
      <c r="C53" s="11">
        <v>0.442092895507813</v>
      </c>
      <c r="D53" s="11">
        <v>0.355026245117188</v>
      </c>
      <c r="E53" s="12">
        <v>0.449630737304688</v>
      </c>
    </row>
    <row r="54" spans="1:5" x14ac:dyDescent="0.25">
      <c r="A54">
        <f t="shared" si="0"/>
        <v>268</v>
      </c>
      <c r="B54" s="12">
        <v>0.466400146484375</v>
      </c>
      <c r="C54" s="11">
        <v>0.411163330078125</v>
      </c>
      <c r="D54" s="11">
        <v>0.331207275390625</v>
      </c>
      <c r="E54" s="12">
        <v>0.430511474609375</v>
      </c>
    </row>
    <row r="55" spans="1:5" x14ac:dyDescent="0.25">
      <c r="A55">
        <f t="shared" si="0"/>
        <v>270</v>
      </c>
      <c r="B55" s="12">
        <v>0.452362060546875</v>
      </c>
      <c r="C55" s="11">
        <v>0.4041748046875</v>
      </c>
      <c r="D55" s="11">
        <v>0.323074340820313</v>
      </c>
      <c r="E55" s="12">
        <v>0.407562255859375</v>
      </c>
    </row>
    <row r="56" spans="1:5" x14ac:dyDescent="0.25">
      <c r="A56">
        <f t="shared" si="0"/>
        <v>272</v>
      </c>
      <c r="B56" s="12">
        <v>0.401504516601563</v>
      </c>
      <c r="C56" s="11">
        <v>0.366073608398438</v>
      </c>
      <c r="D56" s="11">
        <v>0.293777465820313</v>
      </c>
      <c r="E56" s="12">
        <v>0.387039184570313</v>
      </c>
    </row>
    <row r="57" spans="1:5" x14ac:dyDescent="0.25">
      <c r="A57">
        <f t="shared" si="0"/>
        <v>274</v>
      </c>
      <c r="B57" s="12">
        <v>0.380783081054688</v>
      </c>
      <c r="C57" s="11">
        <v>0.352752685546875</v>
      </c>
      <c r="D57" s="11">
        <v>0.286590576171875</v>
      </c>
      <c r="E57" s="12">
        <v>0.37103271484375</v>
      </c>
    </row>
    <row r="58" spans="1:5" x14ac:dyDescent="0.25">
      <c r="A58">
        <f t="shared" si="0"/>
        <v>276</v>
      </c>
      <c r="B58" s="12">
        <v>0.330490112304688</v>
      </c>
      <c r="C58" s="11">
        <v>0.315704345703125</v>
      </c>
      <c r="D58" s="11">
        <v>0.260772705078125</v>
      </c>
      <c r="E58" s="12">
        <v>0.355545043945313</v>
      </c>
    </row>
    <row r="59" spans="1:5" x14ac:dyDescent="0.25">
      <c r="A59">
        <f t="shared" si="0"/>
        <v>278</v>
      </c>
      <c r="B59" s="12">
        <v>0.329208374023438</v>
      </c>
      <c r="C59" s="11">
        <v>0.325424194335938</v>
      </c>
      <c r="D59" s="11">
        <v>0.273712158203125</v>
      </c>
      <c r="E59" s="12">
        <v>0.346893310546875</v>
      </c>
    </row>
    <row r="60" spans="1:5" x14ac:dyDescent="0.25">
      <c r="A60">
        <f t="shared" si="0"/>
        <v>280</v>
      </c>
      <c r="B60" s="12">
        <v>0.295211791992188</v>
      </c>
      <c r="C60" s="11">
        <v>0.303024291992188</v>
      </c>
      <c r="D60" s="11">
        <v>0.256927490234375</v>
      </c>
      <c r="E60" s="12">
        <v>0.32989501953125</v>
      </c>
    </row>
    <row r="61" spans="1:5" x14ac:dyDescent="0.25">
      <c r="A61">
        <f t="shared" si="0"/>
        <v>282</v>
      </c>
      <c r="B61" s="12">
        <v>0.29437255859375</v>
      </c>
      <c r="C61" s="11">
        <v>0.313552856445313</v>
      </c>
      <c r="D61" s="11">
        <v>0.267120361328125</v>
      </c>
      <c r="E61" s="12">
        <v>0.321746826171875</v>
      </c>
    </row>
    <row r="62" spans="1:5" x14ac:dyDescent="0.25">
      <c r="A62">
        <f t="shared" si="0"/>
        <v>284</v>
      </c>
      <c r="B62" s="12">
        <v>0.271224975585938</v>
      </c>
      <c r="C62" s="11">
        <v>0.302566528320313</v>
      </c>
      <c r="D62" s="11">
        <v>0.259017944335938</v>
      </c>
      <c r="E62" s="12">
        <v>0.309646606445313</v>
      </c>
    </row>
    <row r="63" spans="1:5" x14ac:dyDescent="0.25">
      <c r="A63">
        <f t="shared" si="0"/>
        <v>286</v>
      </c>
      <c r="B63" s="12">
        <v>0.279495239257813</v>
      </c>
      <c r="C63" s="11">
        <v>0.322601318359375</v>
      </c>
      <c r="D63" s="11">
        <v>0.278823852539063</v>
      </c>
      <c r="E63" s="12">
        <v>0.308914184570313</v>
      </c>
    </row>
    <row r="64" spans="1:5" x14ac:dyDescent="0.25">
      <c r="A64">
        <f t="shared" si="0"/>
        <v>288</v>
      </c>
      <c r="B64" s="12">
        <v>0.25537109375</v>
      </c>
      <c r="C64" s="11">
        <v>0.306610107421875</v>
      </c>
      <c r="D64" s="11">
        <v>0.265029907226563</v>
      </c>
      <c r="E64" s="12">
        <v>0.30169677734375</v>
      </c>
    </row>
    <row r="65" spans="1:5" x14ac:dyDescent="0.25">
      <c r="A65">
        <f t="shared" si="0"/>
        <v>290</v>
      </c>
      <c r="B65" s="12">
        <v>0.271591186523438</v>
      </c>
      <c r="C65" s="11">
        <v>0.332351684570313</v>
      </c>
      <c r="D65" s="11">
        <v>0.28863525390625</v>
      </c>
      <c r="E65" s="12">
        <v>0.302963256835938</v>
      </c>
    </row>
    <row r="66" spans="1:5" x14ac:dyDescent="0.25">
      <c r="A66">
        <f t="shared" si="0"/>
        <v>292</v>
      </c>
      <c r="B66" s="12">
        <v>0.274002075195313</v>
      </c>
      <c r="C66" s="11">
        <v>0.335067749023438</v>
      </c>
      <c r="D66" s="11">
        <v>0.295211791992188</v>
      </c>
      <c r="E66" s="12">
        <v>0.305801391601563</v>
      </c>
    </row>
    <row r="67" spans="1:5" x14ac:dyDescent="0.25">
      <c r="A67">
        <f t="shared" si="0"/>
        <v>294</v>
      </c>
      <c r="B67" s="12">
        <v>0.299224853515625</v>
      </c>
      <c r="C67" s="11">
        <v>0.366683959960938</v>
      </c>
      <c r="D67" s="11">
        <v>0.326171875</v>
      </c>
      <c r="E67" s="12">
        <v>0.317855834960938</v>
      </c>
    </row>
    <row r="68" spans="1:5" x14ac:dyDescent="0.25">
      <c r="A68">
        <f t="shared" si="0"/>
        <v>296</v>
      </c>
      <c r="B68" s="12">
        <v>0.311965942382813</v>
      </c>
      <c r="C68" s="11">
        <v>0.37945556640625</v>
      </c>
      <c r="D68" s="11">
        <v>0.340179443359375</v>
      </c>
      <c r="E68" s="12">
        <v>0.329498291015625</v>
      </c>
    </row>
    <row r="69" spans="1:5" x14ac:dyDescent="0.25">
      <c r="A69">
        <f t="shared" si="0"/>
        <v>298</v>
      </c>
      <c r="B69" s="12">
        <v>0.348480224609375</v>
      </c>
      <c r="C69" s="11">
        <v>0.420547485351563</v>
      </c>
      <c r="D69" s="11">
        <v>0.375213623046875</v>
      </c>
      <c r="E69" s="12">
        <v>0.3477783203125</v>
      </c>
    </row>
    <row r="70" spans="1:5" x14ac:dyDescent="0.25">
      <c r="A70">
        <f t="shared" si="0"/>
        <v>300</v>
      </c>
      <c r="B70" s="12">
        <v>0.369155883789063</v>
      </c>
      <c r="C70" s="11">
        <v>0.442245483398438</v>
      </c>
      <c r="D70" s="11">
        <v>0.387054443359375</v>
      </c>
      <c r="E70" s="12">
        <v>0.365280151367188</v>
      </c>
    </row>
    <row r="71" spans="1:5" x14ac:dyDescent="0.25">
      <c r="A71">
        <f t="shared" si="0"/>
        <v>302</v>
      </c>
      <c r="B71" s="12">
        <v>0.41241455078125</v>
      </c>
      <c r="C71" s="11">
        <v>0.491897583007813</v>
      </c>
      <c r="D71" s="11">
        <v>0.418167114257813</v>
      </c>
      <c r="E71" s="12">
        <v>0.392745971679688</v>
      </c>
    </row>
    <row r="72" spans="1:5" x14ac:dyDescent="0.25">
      <c r="A72">
        <f t="shared" si="0"/>
        <v>304</v>
      </c>
      <c r="B72" s="12">
        <v>0.435867309570313</v>
      </c>
      <c r="C72" s="11">
        <v>0.511566162109375</v>
      </c>
      <c r="D72" s="11">
        <v>0.428756713867188</v>
      </c>
      <c r="E72" s="12">
        <v>0.417251586914063</v>
      </c>
    </row>
    <row r="73" spans="1:5" x14ac:dyDescent="0.25">
      <c r="A73">
        <f t="shared" si="0"/>
        <v>306</v>
      </c>
      <c r="B73" s="12">
        <v>0.484466552734375</v>
      </c>
      <c r="C73" s="11">
        <v>0.56202697753906306</v>
      </c>
      <c r="D73" s="11">
        <v>0.468002319335938</v>
      </c>
      <c r="E73" s="12">
        <v>0.453948974609375</v>
      </c>
    </row>
    <row r="74" spans="1:5" x14ac:dyDescent="0.25">
      <c r="A74">
        <f t="shared" si="0"/>
        <v>308</v>
      </c>
      <c r="B74" s="12">
        <v>0.51133728027343806</v>
      </c>
      <c r="C74" s="11">
        <v>0.57707214355468806</v>
      </c>
      <c r="D74" s="11">
        <v>0.48907470703125</v>
      </c>
      <c r="E74" s="12">
        <v>0.48828125</v>
      </c>
    </row>
    <row r="75" spans="1:5" x14ac:dyDescent="0.25">
      <c r="A75">
        <f t="shared" si="0"/>
        <v>310</v>
      </c>
      <c r="B75" s="12">
        <v>0.5780029296875</v>
      </c>
      <c r="C75" s="11">
        <v>0.6484375</v>
      </c>
      <c r="D75" s="11">
        <v>0.543212890625</v>
      </c>
      <c r="E75" s="12">
        <v>0.53300476074218806</v>
      </c>
    </row>
    <row r="76" spans="1:5" x14ac:dyDescent="0.25">
      <c r="A76">
        <f t="shared" si="0"/>
        <v>312</v>
      </c>
      <c r="B76" s="12">
        <v>0.61564636230468806</v>
      </c>
      <c r="C76" s="11">
        <v>0.684234619140625</v>
      </c>
      <c r="D76" s="11">
        <v>0.56298828125</v>
      </c>
      <c r="E76" s="12">
        <v>0.55464172363281306</v>
      </c>
    </row>
    <row r="77" spans="1:5" x14ac:dyDescent="0.25">
      <c r="A77">
        <f t="shared" si="0"/>
        <v>314</v>
      </c>
      <c r="B77" s="12">
        <v>0.699676513671875</v>
      </c>
      <c r="C77" s="11">
        <v>0.78797912597656306</v>
      </c>
      <c r="D77" s="11">
        <v>0.60992431640625</v>
      </c>
      <c r="E77" s="12">
        <v>0.57377624511718806</v>
      </c>
    </row>
    <row r="78" spans="1:5" x14ac:dyDescent="0.25">
      <c r="A78">
        <f t="shared" si="0"/>
        <v>316</v>
      </c>
      <c r="B78" s="12">
        <v>0.72401428222656306</v>
      </c>
      <c r="C78" s="11">
        <v>0.82835388183593806</v>
      </c>
      <c r="D78" s="11">
        <v>0.60459899902343806</v>
      </c>
      <c r="E78" s="12">
        <v>0.57078552246093806</v>
      </c>
    </row>
    <row r="79" spans="1:5" x14ac:dyDescent="0.25">
      <c r="A79">
        <f t="shared" si="0"/>
        <v>318</v>
      </c>
      <c r="B79" s="12">
        <v>0.804351806640625</v>
      </c>
      <c r="C79" s="11">
        <v>0.94960021972656306</v>
      </c>
      <c r="D79" s="11">
        <v>0.636749267578125</v>
      </c>
      <c r="E79" s="12">
        <v>0.58415222167968806</v>
      </c>
    </row>
    <row r="80" spans="1:5" x14ac:dyDescent="0.25">
      <c r="A80">
        <f t="shared" si="0"/>
        <v>320</v>
      </c>
      <c r="B80" s="12">
        <v>0.7906494140625</v>
      </c>
      <c r="C80" s="11">
        <v>0.93690490722656306</v>
      </c>
      <c r="D80" s="11">
        <v>0.618865966796875</v>
      </c>
      <c r="E80" s="12">
        <v>0.5869140625</v>
      </c>
    </row>
    <row r="81" spans="1:5" x14ac:dyDescent="0.25">
      <c r="A81">
        <f t="shared" ref="A81:A144" si="1">A80+2</f>
        <v>322</v>
      </c>
      <c r="B81" s="12">
        <v>0.86036682128906306</v>
      </c>
      <c r="C81" s="11">
        <v>1.0327301025390601</v>
      </c>
      <c r="D81" s="11">
        <v>0.66200256347656306</v>
      </c>
      <c r="E81" s="12">
        <v>0.61383056640625</v>
      </c>
    </row>
    <row r="82" spans="1:5" x14ac:dyDescent="0.25">
      <c r="A82">
        <f t="shared" si="1"/>
        <v>324</v>
      </c>
      <c r="B82" s="12">
        <v>0.826416015625</v>
      </c>
      <c r="C82" s="11">
        <v>0.96568298339843806</v>
      </c>
      <c r="D82" s="11">
        <v>0.65223693847656306</v>
      </c>
      <c r="E82" s="12">
        <v>0.61192321777343806</v>
      </c>
    </row>
    <row r="83" spans="1:5" x14ac:dyDescent="0.25">
      <c r="A83">
        <f t="shared" si="1"/>
        <v>326</v>
      </c>
      <c r="B83" s="12">
        <v>0.907958984375</v>
      </c>
      <c r="C83" s="11">
        <v>1.0595550537109399</v>
      </c>
      <c r="D83" s="11">
        <v>0.70674133300781306</v>
      </c>
      <c r="E83" s="12">
        <v>0.627410888671875</v>
      </c>
    </row>
    <row r="84" spans="1:5" x14ac:dyDescent="0.25">
      <c r="A84">
        <f t="shared" si="1"/>
        <v>328</v>
      </c>
      <c r="B84" s="12">
        <v>0.870635986328125</v>
      </c>
      <c r="C84" s="11">
        <v>0.99494934082031306</v>
      </c>
      <c r="D84" s="11">
        <v>0.677154541015625</v>
      </c>
      <c r="E84" s="12">
        <v>0.59974670410156306</v>
      </c>
    </row>
    <row r="85" spans="1:5" x14ac:dyDescent="0.25">
      <c r="A85">
        <f t="shared" si="1"/>
        <v>330</v>
      </c>
      <c r="B85" s="12">
        <v>0.968994140625</v>
      </c>
      <c r="C85" s="11">
        <v>1.1385345458984399</v>
      </c>
      <c r="D85" s="11">
        <v>0.69966125488281306</v>
      </c>
      <c r="E85" s="12">
        <v>0.56779479980468806</v>
      </c>
    </row>
    <row r="86" spans="1:5" x14ac:dyDescent="0.25">
      <c r="A86">
        <f t="shared" si="1"/>
        <v>332</v>
      </c>
      <c r="B86" s="12">
        <v>0.90248107910156306</v>
      </c>
      <c r="C86" s="11">
        <v>1.060791015625</v>
      </c>
      <c r="D86" s="11">
        <v>0.622894287109375</v>
      </c>
      <c r="E86" s="12">
        <v>0.51194763183593806</v>
      </c>
    </row>
    <row r="87" spans="1:5" x14ac:dyDescent="0.25">
      <c r="A87">
        <f t="shared" si="1"/>
        <v>334</v>
      </c>
      <c r="B87" s="12">
        <v>0.96833801269531306</v>
      </c>
      <c r="C87" s="11">
        <v>1.2163391113281301</v>
      </c>
      <c r="D87" s="11">
        <v>0.59422302246093806</v>
      </c>
      <c r="E87" s="12">
        <v>0.453536987304688</v>
      </c>
    </row>
    <row r="88" spans="1:5" x14ac:dyDescent="0.25">
      <c r="A88">
        <f t="shared" si="1"/>
        <v>336</v>
      </c>
      <c r="B88" s="12">
        <v>0.85197448730468806</v>
      </c>
      <c r="C88" s="11">
        <v>1.06524658203125</v>
      </c>
      <c r="D88" s="11">
        <v>0.498016357421875</v>
      </c>
      <c r="E88" s="12">
        <v>0.386505126953125</v>
      </c>
    </row>
    <row r="89" spans="1:5" x14ac:dyDescent="0.25">
      <c r="A89">
        <f t="shared" si="1"/>
        <v>338</v>
      </c>
      <c r="B89" s="12">
        <v>0.85008239746093806</v>
      </c>
      <c r="C89" s="11">
        <v>1.1182556152343801</v>
      </c>
      <c r="D89" s="11">
        <v>0.451431274414063</v>
      </c>
      <c r="E89" s="12">
        <v>0.34588623046875</v>
      </c>
    </row>
    <row r="90" spans="1:5" x14ac:dyDescent="0.25">
      <c r="A90">
        <f t="shared" si="1"/>
        <v>340</v>
      </c>
      <c r="B90" s="12">
        <v>0.71330261230468806</v>
      </c>
      <c r="C90" s="11">
        <v>0.91845703125</v>
      </c>
      <c r="D90" s="11">
        <v>0.378616333007813</v>
      </c>
      <c r="E90" s="12">
        <v>0.314315795898438</v>
      </c>
    </row>
    <row r="91" spans="1:5" x14ac:dyDescent="0.25">
      <c r="A91">
        <f t="shared" si="1"/>
        <v>342</v>
      </c>
      <c r="B91" s="12">
        <v>0.66497802734375</v>
      </c>
      <c r="C91" s="11">
        <v>0.874114990234375</v>
      </c>
      <c r="D91" s="11">
        <v>0.351791381835938</v>
      </c>
      <c r="E91" s="12">
        <v>0.306808471679688</v>
      </c>
    </row>
    <row r="92" spans="1:5" x14ac:dyDescent="0.25">
      <c r="A92">
        <f t="shared" si="1"/>
        <v>344</v>
      </c>
      <c r="B92" s="12">
        <v>0.55230712890625</v>
      </c>
      <c r="C92" s="11">
        <v>0.712493896484375</v>
      </c>
      <c r="D92" s="11">
        <v>0.314865112304688</v>
      </c>
      <c r="E92" s="12">
        <v>0.303665161132813</v>
      </c>
    </row>
    <row r="93" spans="1:5" x14ac:dyDescent="0.25">
      <c r="A93">
        <f t="shared" si="1"/>
        <v>346</v>
      </c>
      <c r="B93" s="12">
        <v>0.50550842285156306</v>
      </c>
      <c r="C93" s="11">
        <v>0.65242004394531306</v>
      </c>
      <c r="D93" s="11">
        <v>0.313217163085938</v>
      </c>
      <c r="E93" s="12">
        <v>0.317581176757813</v>
      </c>
    </row>
    <row r="94" spans="1:5" x14ac:dyDescent="0.25">
      <c r="A94">
        <f t="shared" si="1"/>
        <v>348</v>
      </c>
      <c r="B94" s="12">
        <v>0.427764892578125</v>
      </c>
      <c r="C94" s="11">
        <v>0.54931640625</v>
      </c>
      <c r="D94" s="11">
        <v>0.30181884765625</v>
      </c>
      <c r="E94" s="12">
        <v>0.3314208984375</v>
      </c>
    </row>
    <row r="95" spans="1:5" x14ac:dyDescent="0.25">
      <c r="A95">
        <f t="shared" si="1"/>
        <v>350</v>
      </c>
      <c r="B95" s="12">
        <v>0.401123046875</v>
      </c>
      <c r="C95" s="11">
        <v>0.520904541015625</v>
      </c>
      <c r="D95" s="11">
        <v>0.321197509765625</v>
      </c>
      <c r="E95" s="12">
        <v>0.360885620117188</v>
      </c>
    </row>
    <row r="96" spans="1:5" x14ac:dyDescent="0.25">
      <c r="A96">
        <f t="shared" si="1"/>
        <v>352</v>
      </c>
      <c r="B96" s="12">
        <v>0.363677978515625</v>
      </c>
      <c r="C96" s="11">
        <v>0.47430419921875</v>
      </c>
      <c r="D96" s="11">
        <v>0.329238891601563</v>
      </c>
      <c r="E96" s="12">
        <v>0.38677978515625</v>
      </c>
    </row>
    <row r="97" spans="1:5" x14ac:dyDescent="0.25">
      <c r="A97">
        <f t="shared" si="1"/>
        <v>354</v>
      </c>
      <c r="B97" s="12">
        <v>0.366683959960938</v>
      </c>
      <c r="C97" s="11">
        <v>0.48492431640625</v>
      </c>
      <c r="D97" s="11">
        <v>0.364761352539063</v>
      </c>
      <c r="E97" s="12">
        <v>0.428466796875</v>
      </c>
    </row>
    <row r="98" spans="1:5" x14ac:dyDescent="0.25">
      <c r="A98">
        <f t="shared" si="1"/>
        <v>356</v>
      </c>
      <c r="B98" s="12">
        <v>0.359603881835938</v>
      </c>
      <c r="C98" s="11">
        <v>0.472900390625</v>
      </c>
      <c r="D98" s="11">
        <v>0.383407592773438</v>
      </c>
      <c r="E98" s="12">
        <v>0.463577270507813</v>
      </c>
    </row>
    <row r="99" spans="1:5" x14ac:dyDescent="0.25">
      <c r="A99">
        <f t="shared" si="1"/>
        <v>358</v>
      </c>
      <c r="B99" s="12">
        <v>0.385162353515625</v>
      </c>
      <c r="C99" s="11">
        <v>0.504730224609375</v>
      </c>
      <c r="D99" s="11">
        <v>0.43157958984375</v>
      </c>
      <c r="E99" s="12">
        <v>0.51432800292968806</v>
      </c>
    </row>
    <row r="100" spans="1:5" x14ac:dyDescent="0.25">
      <c r="A100">
        <f t="shared" si="1"/>
        <v>360</v>
      </c>
      <c r="B100" s="12">
        <v>0.394287109375</v>
      </c>
      <c r="C100" s="11">
        <v>0.50518798828125</v>
      </c>
      <c r="D100" s="11">
        <v>0.453826904296875</v>
      </c>
      <c r="E100" s="12">
        <v>0.545684814453125</v>
      </c>
    </row>
    <row r="101" spans="1:5" x14ac:dyDescent="0.25">
      <c r="A101">
        <f t="shared" si="1"/>
        <v>362</v>
      </c>
      <c r="B101" s="12">
        <v>0.430892944335938</v>
      </c>
      <c r="C101" s="11">
        <v>0.54327392578125</v>
      </c>
      <c r="D101" s="11">
        <v>0.505462646484375</v>
      </c>
      <c r="E101" s="12">
        <v>0.58543395996093806</v>
      </c>
    </row>
    <row r="102" spans="1:5" x14ac:dyDescent="0.25">
      <c r="A102">
        <f t="shared" si="1"/>
        <v>364</v>
      </c>
      <c r="B102" s="12">
        <v>0.440093994140625</v>
      </c>
      <c r="C102" s="11">
        <v>0.54425048828125</v>
      </c>
      <c r="D102" s="11">
        <v>0.51654052734375</v>
      </c>
      <c r="E102" s="12">
        <v>0.58642578125</v>
      </c>
    </row>
    <row r="103" spans="1:5" x14ac:dyDescent="0.25">
      <c r="A103">
        <f t="shared" si="1"/>
        <v>366</v>
      </c>
      <c r="B103" s="12">
        <v>0.481597900390625</v>
      </c>
      <c r="C103" s="11">
        <v>0.59112548828125</v>
      </c>
      <c r="D103" s="11">
        <v>0.56755065917968806</v>
      </c>
      <c r="E103" s="12">
        <v>0.62025451660156306</v>
      </c>
    </row>
    <row r="104" spans="1:5" x14ac:dyDescent="0.25">
      <c r="A104">
        <f t="shared" si="1"/>
        <v>368</v>
      </c>
      <c r="B104" s="12">
        <v>0.489761352539063</v>
      </c>
      <c r="C104" s="11">
        <v>0.590240478515625</v>
      </c>
      <c r="D104" s="11">
        <v>0.57334899902343806</v>
      </c>
      <c r="E104" s="12">
        <v>0.63224792480468806</v>
      </c>
    </row>
    <row r="105" spans="1:5" x14ac:dyDescent="0.25">
      <c r="A105">
        <f t="shared" si="1"/>
        <v>370</v>
      </c>
      <c r="B105" s="12">
        <v>0.53399658203125</v>
      </c>
      <c r="C105" s="11">
        <v>0.63508605957031306</v>
      </c>
      <c r="D105" s="11">
        <v>0.626068115234375</v>
      </c>
      <c r="E105" s="12">
        <v>0.66267395019531306</v>
      </c>
    </row>
    <row r="106" spans="1:5" x14ac:dyDescent="0.25">
      <c r="A106">
        <f t="shared" si="1"/>
        <v>372</v>
      </c>
      <c r="B106" s="12">
        <v>0.538787841796875</v>
      </c>
      <c r="C106" s="11">
        <v>0.62544250488281306</v>
      </c>
      <c r="D106" s="11">
        <v>0.62098693847656306</v>
      </c>
      <c r="E106" s="12">
        <v>0.662322998046875</v>
      </c>
    </row>
    <row r="107" spans="1:5" x14ac:dyDescent="0.25">
      <c r="A107">
        <f t="shared" si="1"/>
        <v>374</v>
      </c>
      <c r="B107" s="12">
        <v>0.58024597167968806</v>
      </c>
      <c r="C107" s="11">
        <v>0.669952392578125</v>
      </c>
      <c r="D107" s="11">
        <v>0.66352844238281306</v>
      </c>
      <c r="E107" s="12">
        <v>0.69270324707031306</v>
      </c>
    </row>
    <row r="108" spans="1:5" x14ac:dyDescent="0.25">
      <c r="A108">
        <f t="shared" si="1"/>
        <v>376</v>
      </c>
      <c r="B108" s="12">
        <v>0.57513427734375</v>
      </c>
      <c r="C108" s="11">
        <v>0.660247802734375</v>
      </c>
      <c r="D108" s="11">
        <v>0.65087890625</v>
      </c>
      <c r="E108" s="12">
        <v>0.701385498046875</v>
      </c>
    </row>
    <row r="109" spans="1:5" x14ac:dyDescent="0.25">
      <c r="A109">
        <f t="shared" si="1"/>
        <v>378</v>
      </c>
      <c r="B109" s="12">
        <v>0.61395263671875</v>
      </c>
      <c r="C109" s="11">
        <v>0.705322265625</v>
      </c>
      <c r="D109" s="11">
        <v>0.69871520996093806</v>
      </c>
      <c r="E109" s="12">
        <v>0.73793029785156306</v>
      </c>
    </row>
    <row r="110" spans="1:5" x14ac:dyDescent="0.25">
      <c r="A110">
        <f t="shared" si="1"/>
        <v>380</v>
      </c>
      <c r="B110" s="12">
        <v>0.6087646484375</v>
      </c>
      <c r="C110" s="11">
        <v>0.68672180175781306</v>
      </c>
      <c r="D110" s="11">
        <v>0.6912841796875</v>
      </c>
      <c r="E110" s="12">
        <v>0.73191833496093806</v>
      </c>
    </row>
    <row r="111" spans="1:5" x14ac:dyDescent="0.25">
      <c r="A111">
        <f t="shared" si="1"/>
        <v>382</v>
      </c>
      <c r="B111" s="12">
        <v>0.648590087890625</v>
      </c>
      <c r="C111" s="18">
        <v>0.718719482421875</v>
      </c>
      <c r="D111" s="11">
        <v>0.7349853515625</v>
      </c>
      <c r="E111" s="12">
        <v>0.74200439453125</v>
      </c>
    </row>
    <row r="112" spans="1:5" x14ac:dyDescent="0.25">
      <c r="A112">
        <f t="shared" si="1"/>
        <v>384</v>
      </c>
      <c r="B112" s="12">
        <v>0.636749267578125</v>
      </c>
      <c r="C112" s="11">
        <v>0.691864013671875</v>
      </c>
      <c r="D112" s="11">
        <v>0.71189880371093806</v>
      </c>
      <c r="E112" s="12">
        <v>0.71598815917968806</v>
      </c>
    </row>
    <row r="113" spans="1:5" x14ac:dyDescent="0.25">
      <c r="A113">
        <f t="shared" si="1"/>
        <v>386</v>
      </c>
      <c r="B113" s="12">
        <v>0.67216491699218806</v>
      </c>
      <c r="C113" s="11">
        <v>0.71728515625</v>
      </c>
      <c r="D113" s="18">
        <v>0.74787902832031306</v>
      </c>
      <c r="E113" s="12">
        <v>0.71624755859375</v>
      </c>
    </row>
    <row r="114" spans="1:5" x14ac:dyDescent="0.25">
      <c r="A114">
        <f t="shared" si="1"/>
        <v>388</v>
      </c>
      <c r="B114" s="12">
        <v>0.65777587890625</v>
      </c>
      <c r="C114" s="11">
        <v>0.672607421875</v>
      </c>
      <c r="D114" s="11">
        <v>0.72334289550781306</v>
      </c>
      <c r="E114" s="12">
        <v>0.67625427246093806</v>
      </c>
    </row>
    <row r="115" spans="1:5" x14ac:dyDescent="0.25">
      <c r="A115">
        <f t="shared" si="1"/>
        <v>390</v>
      </c>
      <c r="B115" s="17">
        <v>0.68719482421875</v>
      </c>
      <c r="C115" s="11">
        <v>0.65455627441406306</v>
      </c>
      <c r="D115" s="11">
        <v>0.74363708496093806</v>
      </c>
      <c r="E115" s="12">
        <v>0.628509521484375</v>
      </c>
    </row>
    <row r="116" spans="1:5" x14ac:dyDescent="0.25">
      <c r="A116">
        <f t="shared" si="1"/>
        <v>392</v>
      </c>
      <c r="B116" s="12">
        <v>0.654388427734375</v>
      </c>
      <c r="C116" s="11">
        <v>0.56248474121093806</v>
      </c>
      <c r="D116" s="11">
        <v>0.67332458496093806</v>
      </c>
      <c r="E116" s="12">
        <v>0.53944396972656306</v>
      </c>
    </row>
    <row r="117" spans="1:5" x14ac:dyDescent="0.25">
      <c r="A117">
        <f t="shared" si="1"/>
        <v>394</v>
      </c>
      <c r="B117" s="12">
        <v>0.64109802246093806</v>
      </c>
      <c r="C117" s="11">
        <v>0.496856689453125</v>
      </c>
      <c r="D117" s="11">
        <v>0.614501953125</v>
      </c>
      <c r="E117" s="12">
        <v>0.444732666015625</v>
      </c>
    </row>
    <row r="118" spans="1:5" x14ac:dyDescent="0.25">
      <c r="A118">
        <f t="shared" si="1"/>
        <v>396</v>
      </c>
      <c r="B118" s="12">
        <v>0.561767578125</v>
      </c>
      <c r="C118" s="11">
        <v>0.417892456054688</v>
      </c>
      <c r="D118" s="11">
        <v>0.51109313964843806</v>
      </c>
      <c r="E118" s="12">
        <v>0.34686279296875</v>
      </c>
    </row>
    <row r="119" spans="1:5" x14ac:dyDescent="0.25">
      <c r="A119">
        <f t="shared" si="1"/>
        <v>398</v>
      </c>
      <c r="B119" s="12">
        <v>0.50321960449218806</v>
      </c>
      <c r="C119" s="11">
        <v>0.35955810546875</v>
      </c>
      <c r="D119" s="11">
        <v>0.433624267578125</v>
      </c>
      <c r="E119" s="12">
        <v>0.2801513671875</v>
      </c>
    </row>
    <row r="120" spans="1:5" x14ac:dyDescent="0.25">
      <c r="A120">
        <f t="shared" si="1"/>
        <v>400</v>
      </c>
      <c r="B120" s="12">
        <v>0.431304931640625</v>
      </c>
      <c r="C120" s="11">
        <v>0.316131591796875</v>
      </c>
      <c r="D120" s="11">
        <v>0.361862182617188</v>
      </c>
      <c r="E120" s="12">
        <v>0.221328735351563</v>
      </c>
    </row>
    <row r="121" spans="1:5" x14ac:dyDescent="0.25">
      <c r="A121">
        <f t="shared" si="1"/>
        <v>402</v>
      </c>
      <c r="B121" s="12">
        <v>0.396469116210938</v>
      </c>
      <c r="C121" s="11">
        <v>0.2767333984375</v>
      </c>
      <c r="D121" s="11">
        <v>0.318069458007813</v>
      </c>
      <c r="E121" s="12">
        <v>0.1759033203125</v>
      </c>
    </row>
    <row r="122" spans="1:5" x14ac:dyDescent="0.25">
      <c r="A122">
        <f t="shared" si="1"/>
        <v>404</v>
      </c>
      <c r="B122" s="12">
        <v>0.344879150390625</v>
      </c>
      <c r="C122" s="11">
        <v>0.214492797851563</v>
      </c>
      <c r="D122" s="11">
        <v>0.264022827148438</v>
      </c>
      <c r="E122" s="12">
        <v>0.128372192382813</v>
      </c>
    </row>
    <row r="123" spans="1:5" x14ac:dyDescent="0.25">
      <c r="A123">
        <f t="shared" si="1"/>
        <v>406</v>
      </c>
      <c r="B123" s="12">
        <v>0.313552856445313</v>
      </c>
      <c r="C123" s="11">
        <v>0.166122436523438</v>
      </c>
      <c r="D123" s="11">
        <v>0.212249755859375</v>
      </c>
      <c r="E123" s="15">
        <v>9.51080322265625E-2</v>
      </c>
    </row>
    <row r="124" spans="1:5" x14ac:dyDescent="0.25">
      <c r="A124">
        <f t="shared" si="1"/>
        <v>408</v>
      </c>
      <c r="B124" s="12">
        <v>0.264450073242188</v>
      </c>
      <c r="C124" s="11">
        <v>0.12744140625</v>
      </c>
      <c r="D124" s="11">
        <v>0.1632080078125</v>
      </c>
      <c r="E124" s="12">
        <v>6.4483642578125E-2</v>
      </c>
    </row>
    <row r="125" spans="1:5" x14ac:dyDescent="0.25">
      <c r="A125">
        <f t="shared" si="1"/>
        <v>410</v>
      </c>
      <c r="B125" s="12">
        <v>0.222518920898438</v>
      </c>
      <c r="C125" s="11">
        <v>9.63134765625E-2</v>
      </c>
      <c r="D125" s="11">
        <v>0.124221801757813</v>
      </c>
      <c r="E125" s="12">
        <v>4.3853759765625E-2</v>
      </c>
    </row>
    <row r="126" spans="1:5" x14ac:dyDescent="0.25">
      <c r="A126">
        <f t="shared" si="1"/>
        <v>412</v>
      </c>
      <c r="B126" s="12">
        <v>0.171920776367188</v>
      </c>
      <c r="C126" s="16">
        <v>6.27288818359375E-2</v>
      </c>
      <c r="D126" s="16">
        <v>8.32977294921875E-2</v>
      </c>
      <c r="E126" s="12">
        <v>2.91748046875E-2</v>
      </c>
    </row>
    <row r="127" spans="1:5" x14ac:dyDescent="0.25">
      <c r="A127">
        <f t="shared" si="1"/>
        <v>414</v>
      </c>
      <c r="B127" s="12">
        <v>0.13818359375</v>
      </c>
      <c r="C127" s="11">
        <v>4.5806884765625E-2</v>
      </c>
      <c r="D127" s="11">
        <v>6.2225341796875E-2</v>
      </c>
      <c r="E127" s="15">
        <v>2.02178955078125E-2</v>
      </c>
    </row>
    <row r="128" spans="1:5" x14ac:dyDescent="0.25">
      <c r="A128">
        <f t="shared" si="1"/>
        <v>416</v>
      </c>
      <c r="B128" s="12">
        <v>0.108200073242188</v>
      </c>
      <c r="C128" s="16">
        <v>3.22418212890625E-2</v>
      </c>
      <c r="D128" s="16">
        <v>4.46624755859375E-2</v>
      </c>
      <c r="E128" s="12">
        <v>1.3824462890625E-2</v>
      </c>
    </row>
    <row r="129" spans="1:5" x14ac:dyDescent="0.25">
      <c r="A129">
        <f t="shared" si="1"/>
        <v>418</v>
      </c>
      <c r="B129" s="12">
        <v>9.5458984375E-2</v>
      </c>
      <c r="C129" s="16">
        <v>2.66876220703125E-2</v>
      </c>
      <c r="D129" s="16">
        <v>3.48968505859375E-2</v>
      </c>
      <c r="E129" s="12">
        <v>9.94873046875E-3</v>
      </c>
    </row>
    <row r="130" spans="1:5" x14ac:dyDescent="0.25">
      <c r="A130">
        <f t="shared" si="1"/>
        <v>420</v>
      </c>
      <c r="B130" s="12">
        <v>7.2540283203125E-2</v>
      </c>
      <c r="C130" s="11">
        <v>2.3193359375E-2</v>
      </c>
      <c r="D130" s="11">
        <v>3.179931640625E-2</v>
      </c>
      <c r="E130" s="12">
        <v>7.26318359375E-3</v>
      </c>
    </row>
    <row r="131" spans="1:5" x14ac:dyDescent="0.25">
      <c r="A131">
        <f t="shared" si="1"/>
        <v>422</v>
      </c>
      <c r="B131" s="12">
        <v>6.829833984375E-2</v>
      </c>
      <c r="C131" s="11">
        <v>1.8463134765625E-2</v>
      </c>
      <c r="D131" s="16">
        <v>2.58941650390625E-2</v>
      </c>
      <c r="E131" s="15">
        <v>5.0201416015625E-3</v>
      </c>
    </row>
    <row r="132" spans="1:5" x14ac:dyDescent="0.25">
      <c r="A132">
        <f t="shared" si="1"/>
        <v>424</v>
      </c>
      <c r="B132" s="12">
        <v>5.6549072265625E-2</v>
      </c>
      <c r="C132" s="11">
        <v>1.446533203125E-2</v>
      </c>
      <c r="D132" s="11">
        <v>2.0782470703125E-2</v>
      </c>
      <c r="E132" s="15">
        <v>3.7994384765625E-3</v>
      </c>
    </row>
    <row r="133" spans="1:5" x14ac:dyDescent="0.25">
      <c r="A133">
        <f t="shared" si="1"/>
        <v>426</v>
      </c>
      <c r="B133" s="15">
        <v>4.85992431640625E-2</v>
      </c>
      <c r="C133" s="16">
        <v>1.12762451171875E-2</v>
      </c>
      <c r="D133" s="16">
        <v>1.72882080078125E-2</v>
      </c>
      <c r="E133" s="12">
        <v>3.204345703125E-3</v>
      </c>
    </row>
    <row r="134" spans="1:5" x14ac:dyDescent="0.25">
      <c r="A134">
        <f t="shared" si="1"/>
        <v>428</v>
      </c>
      <c r="B134" s="15">
        <v>4.09088134765625E-2</v>
      </c>
      <c r="C134" s="11">
        <v>8.36181640625E-3</v>
      </c>
      <c r="D134" s="11">
        <v>1.3702392578125E-2</v>
      </c>
      <c r="E134" s="12">
        <v>2.01416015625E-3</v>
      </c>
    </row>
    <row r="135" spans="1:5" x14ac:dyDescent="0.25">
      <c r="A135">
        <f t="shared" si="1"/>
        <v>430</v>
      </c>
      <c r="B135" s="15">
        <v>3.59649658203125E-2</v>
      </c>
      <c r="C135" s="16">
        <v>6.1492919921875E-3</v>
      </c>
      <c r="D135" s="11">
        <v>1.1077880859375E-2</v>
      </c>
      <c r="E135" s="15">
        <v>1.3885498046875E-3</v>
      </c>
    </row>
    <row r="136" spans="1:5" x14ac:dyDescent="0.25">
      <c r="A136">
        <f t="shared" si="1"/>
        <v>432</v>
      </c>
      <c r="B136" s="15">
        <v>2.68402099609375E-2</v>
      </c>
      <c r="C136" s="11">
        <v>4.058837890625E-3</v>
      </c>
      <c r="D136" s="16">
        <v>8.4991455078125E-3</v>
      </c>
      <c r="E136" s="15">
        <v>7.781982421875E-4</v>
      </c>
    </row>
    <row r="137" spans="1:5" x14ac:dyDescent="0.25">
      <c r="A137">
        <f t="shared" si="1"/>
        <v>434</v>
      </c>
      <c r="B137" s="12">
        <v>2.33154296875E-2</v>
      </c>
      <c r="C137" s="16">
        <v>2.6397705078125E-3</v>
      </c>
      <c r="D137" s="11">
        <v>6.622314453125E-3</v>
      </c>
      <c r="E137" s="15">
        <v>6.866455078125E-4</v>
      </c>
    </row>
    <row r="138" spans="1:5" x14ac:dyDescent="0.25">
      <c r="A138">
        <f t="shared" si="1"/>
        <v>436</v>
      </c>
      <c r="B138" s="12">
        <v>1.8157958984375E-2</v>
      </c>
      <c r="C138" s="11">
        <v>1.556396484375E-3</v>
      </c>
      <c r="D138" s="11">
        <v>4.791259765625E-3</v>
      </c>
      <c r="E138" s="12">
        <v>2.13623046875E-4</v>
      </c>
    </row>
    <row r="139" spans="1:5" x14ac:dyDescent="0.25">
      <c r="A139">
        <f t="shared" si="1"/>
        <v>438</v>
      </c>
      <c r="B139" s="15">
        <v>1.42974853515625E-2</v>
      </c>
      <c r="C139" s="11">
        <v>4.57763671875E-4</v>
      </c>
      <c r="D139" s="16">
        <v>3.3111572265625E-3</v>
      </c>
      <c r="E139" s="12">
        <v>-1.52587890625E-4</v>
      </c>
    </row>
    <row r="140" spans="1:5" x14ac:dyDescent="0.25">
      <c r="A140">
        <f t="shared" si="1"/>
        <v>440</v>
      </c>
      <c r="B140" s="15">
        <v>1.08795166015625E-2</v>
      </c>
      <c r="C140" s="11">
        <v>-2.13623046875E-4</v>
      </c>
      <c r="D140" s="16">
        <v>2.1820068359375E-3</v>
      </c>
      <c r="E140" s="15">
        <v>-1.678466796875E-4</v>
      </c>
    </row>
    <row r="141" spans="1:5" x14ac:dyDescent="0.25">
      <c r="A141">
        <f t="shared" si="1"/>
        <v>442</v>
      </c>
      <c r="B141" s="12">
        <v>8.23974609375E-3</v>
      </c>
      <c r="C141" s="11">
        <v>-1.068115234375E-3</v>
      </c>
      <c r="D141" s="16">
        <v>1.1444091796875E-3</v>
      </c>
      <c r="E141" s="12">
        <v>-7.32421875E-4</v>
      </c>
    </row>
    <row r="142" spans="1:5" x14ac:dyDescent="0.25">
      <c r="A142">
        <f t="shared" si="1"/>
        <v>444</v>
      </c>
      <c r="B142" s="15">
        <v>5.9661865234375E-3</v>
      </c>
      <c r="C142" s="11">
        <v>-1.495361328125E-3</v>
      </c>
      <c r="D142" s="11">
        <v>3.0517578125E-4</v>
      </c>
      <c r="E142" s="15">
        <v>-7.476806640625E-4</v>
      </c>
    </row>
    <row r="143" spans="1:5" x14ac:dyDescent="0.25">
      <c r="A143">
        <f t="shared" si="1"/>
        <v>446</v>
      </c>
      <c r="B143" s="12">
        <v>3.72314453125E-3</v>
      </c>
      <c r="C143" s="16">
        <v>-1.9683837890625E-3</v>
      </c>
      <c r="D143" s="11">
        <v>-2.44140625E-4</v>
      </c>
      <c r="E143" s="15">
        <v>-9.918212890625E-4</v>
      </c>
    </row>
    <row r="144" spans="1:5" x14ac:dyDescent="0.25">
      <c r="A144">
        <f t="shared" si="1"/>
        <v>448</v>
      </c>
      <c r="B144" s="12">
        <v>1.77001953125E-3</v>
      </c>
      <c r="C144" s="16">
        <v>-2.2125244140625E-3</v>
      </c>
      <c r="D144" s="16">
        <v>-9.918212890625E-4</v>
      </c>
      <c r="E144" s="12">
        <v>-1.129150390625E-3</v>
      </c>
    </row>
    <row r="145" spans="1:5" x14ac:dyDescent="0.25">
      <c r="A145">
        <f t="shared" ref="A145:A208" si="2">A144+2</f>
        <v>450</v>
      </c>
      <c r="B145" s="12">
        <v>4.2724609375E-4</v>
      </c>
      <c r="C145" s="16">
        <v>-2.4261474609375E-3</v>
      </c>
      <c r="D145" s="11">
        <v>-1.15966796875E-3</v>
      </c>
      <c r="E145" s="12">
        <v>-1.251220703125E-3</v>
      </c>
    </row>
    <row r="146" spans="1:5" x14ac:dyDescent="0.25">
      <c r="A146">
        <f t="shared" si="2"/>
        <v>452</v>
      </c>
      <c r="B146" s="15">
        <v>-6.256103515625E-4</v>
      </c>
      <c r="C146" s="11">
        <v>-2.655029296875E-3</v>
      </c>
      <c r="D146" s="11">
        <v>-1.3427734375E-3</v>
      </c>
      <c r="E146" s="15">
        <v>-1.3580322265625E-3</v>
      </c>
    </row>
    <row r="147" spans="1:5" x14ac:dyDescent="0.25">
      <c r="A147">
        <f t="shared" si="2"/>
        <v>454</v>
      </c>
      <c r="B147" s="15">
        <v>-1.0833740234375E-3</v>
      </c>
      <c r="C147" s="16">
        <v>-2.7923583984375E-3</v>
      </c>
      <c r="D147" s="16">
        <v>-1.5716552734375E-3</v>
      </c>
      <c r="E147" s="12">
        <v>-1.220703125E-3</v>
      </c>
    </row>
    <row r="148" spans="1:5" x14ac:dyDescent="0.25">
      <c r="A148">
        <f t="shared" si="2"/>
        <v>456</v>
      </c>
      <c r="B148" s="12">
        <v>-1.251220703125E-3</v>
      </c>
      <c r="C148" s="11">
        <v>-2.9296875E-3</v>
      </c>
      <c r="D148" s="16">
        <v>-1.7242431640625E-3</v>
      </c>
      <c r="E148" s="15">
        <v>-1.5411376953125E-3</v>
      </c>
    </row>
    <row r="149" spans="1:5" x14ac:dyDescent="0.25">
      <c r="A149">
        <f t="shared" si="2"/>
        <v>458</v>
      </c>
      <c r="B149" s="15">
        <v>-5.950927734375E-4</v>
      </c>
      <c r="C149" s="16">
        <v>-2.9754638671875E-3</v>
      </c>
      <c r="D149" s="11">
        <v>-1.5869140625E-3</v>
      </c>
      <c r="E149" s="15">
        <v>-1.6021728515625E-3</v>
      </c>
    </row>
    <row r="150" spans="1:5" x14ac:dyDescent="0.25">
      <c r="A150">
        <f t="shared" si="2"/>
        <v>460</v>
      </c>
      <c r="B150" s="12">
        <v>-1.64794921875E-3</v>
      </c>
      <c r="C150" s="11">
        <v>-3.143310546875E-3</v>
      </c>
      <c r="D150" s="16">
        <v>-1.9378662109375E-3</v>
      </c>
      <c r="E150" s="15">
        <v>-1.7852783203125E-3</v>
      </c>
    </row>
    <row r="151" spans="1:5" x14ac:dyDescent="0.25">
      <c r="A151">
        <f t="shared" si="2"/>
        <v>462</v>
      </c>
      <c r="B151" s="12">
        <v>-2.532958984375E-3</v>
      </c>
      <c r="C151" s="11">
        <v>-3.35693359375E-3</v>
      </c>
      <c r="D151" s="11">
        <v>-2.044677734375E-3</v>
      </c>
      <c r="E151" s="12">
        <v>-1.8310546875E-3</v>
      </c>
    </row>
    <row r="152" spans="1:5" x14ac:dyDescent="0.25">
      <c r="A152">
        <f t="shared" si="2"/>
        <v>464</v>
      </c>
      <c r="B152" s="12">
        <v>-3.662109375E-4</v>
      </c>
      <c r="C152" s="11">
        <v>-3.021240234375E-3</v>
      </c>
      <c r="D152" s="11">
        <v>-1.8310546875E-3</v>
      </c>
      <c r="E152" s="15">
        <v>-1.9378662109375E-3</v>
      </c>
    </row>
    <row r="153" spans="1:5" x14ac:dyDescent="0.25">
      <c r="A153">
        <f t="shared" si="2"/>
        <v>466</v>
      </c>
      <c r="B153" s="15">
        <v>-1.9073486328125E-3</v>
      </c>
      <c r="C153" s="11">
        <v>-2.38037109375E-3</v>
      </c>
      <c r="D153" s="16">
        <v>-1.52587890625E-5</v>
      </c>
      <c r="E153" s="12">
        <v>-2.471923828125E-3</v>
      </c>
    </row>
    <row r="154" spans="1:5" x14ac:dyDescent="0.25">
      <c r="A154">
        <f t="shared" si="2"/>
        <v>468</v>
      </c>
      <c r="B154" s="12">
        <v>-1.953125E-3</v>
      </c>
      <c r="C154" s="16">
        <v>-3.0364990234375E-3</v>
      </c>
      <c r="D154" s="11">
        <v>-2.01416015625E-3</v>
      </c>
      <c r="E154" s="12">
        <v>-2.197265625E-3</v>
      </c>
    </row>
    <row r="155" spans="1:5" x14ac:dyDescent="0.25">
      <c r="A155">
        <f t="shared" si="2"/>
        <v>470</v>
      </c>
      <c r="B155" s="12">
        <v>-4.150390625E-3</v>
      </c>
      <c r="C155" s="11">
        <v>-3.509521484375E-3</v>
      </c>
      <c r="D155" s="11">
        <v>-2.166748046875E-3</v>
      </c>
      <c r="E155" s="12">
        <v>-2.197265625E-3</v>
      </c>
    </row>
    <row r="156" spans="1:5" x14ac:dyDescent="0.25">
      <c r="A156">
        <f t="shared" si="2"/>
        <v>472</v>
      </c>
      <c r="B156" s="15">
        <v>-1.6632080078125E-3</v>
      </c>
      <c r="C156" s="11">
        <v>-3.265380859375E-3</v>
      </c>
      <c r="D156" s="11">
        <v>-2.0751953125E-3</v>
      </c>
      <c r="E156" s="12">
        <v>-2.0751953125E-3</v>
      </c>
    </row>
    <row r="157" spans="1:5" x14ac:dyDescent="0.25">
      <c r="A157">
        <f t="shared" si="2"/>
        <v>474</v>
      </c>
      <c r="B157" s="12">
        <v>-2.166748046875E-3</v>
      </c>
      <c r="C157" s="16">
        <v>-3.4027099609375E-3</v>
      </c>
      <c r="D157" s="16">
        <v>-1.9683837890625E-3</v>
      </c>
      <c r="E157" s="12">
        <v>-2.349853515625E-3</v>
      </c>
    </row>
    <row r="158" spans="1:5" x14ac:dyDescent="0.25">
      <c r="A158">
        <f t="shared" si="2"/>
        <v>476</v>
      </c>
      <c r="B158" s="15">
        <v>-2.3040771484375E-3</v>
      </c>
      <c r="C158" s="16">
        <v>-3.4027099609375E-3</v>
      </c>
      <c r="D158" s="11">
        <v>-1.922607421875E-3</v>
      </c>
      <c r="E158" s="12">
        <v>-2.685546875E-3</v>
      </c>
    </row>
    <row r="159" spans="1:5" x14ac:dyDescent="0.25">
      <c r="A159">
        <f t="shared" si="2"/>
        <v>478</v>
      </c>
      <c r="B159" s="12">
        <v>-3.0517578125E-5</v>
      </c>
      <c r="C159" s="11">
        <v>-3.448486328125E-3</v>
      </c>
      <c r="D159" s="11">
        <v>-1.983642578125E-3</v>
      </c>
      <c r="E159" s="12">
        <v>-2.74658203125E-3</v>
      </c>
    </row>
    <row r="160" spans="1:5" x14ac:dyDescent="0.25">
      <c r="A160">
        <f t="shared" si="2"/>
        <v>480</v>
      </c>
      <c r="B160" s="15">
        <v>-1.3275146484375E-3</v>
      </c>
      <c r="C160" s="16">
        <v>-3.3111572265625E-3</v>
      </c>
      <c r="D160" s="11">
        <v>-1.800537109375E-3</v>
      </c>
      <c r="E160" s="12">
        <v>-7.9345703125E-4</v>
      </c>
    </row>
    <row r="161" spans="1:5" x14ac:dyDescent="0.25">
      <c r="A161">
        <f t="shared" si="2"/>
        <v>482</v>
      </c>
      <c r="B161" s="15">
        <v>-1.8157958984375E-3</v>
      </c>
      <c r="C161" s="11">
        <v>-3.448486328125E-3</v>
      </c>
      <c r="D161" s="11">
        <v>-1.8310546875E-3</v>
      </c>
      <c r="E161" s="15">
        <v>-3.3721923828125E-3</v>
      </c>
    </row>
    <row r="162" spans="1:5" x14ac:dyDescent="0.25">
      <c r="A162">
        <f t="shared" si="2"/>
        <v>484</v>
      </c>
      <c r="B162" s="15">
        <v>-7.476806640625E-4</v>
      </c>
      <c r="C162" s="16">
        <v>-3.5552978515625E-3</v>
      </c>
      <c r="D162" s="11">
        <v>-1.434326171875E-3</v>
      </c>
      <c r="E162" s="12">
        <v>-3.5400390625E-3</v>
      </c>
    </row>
    <row r="163" spans="1:5" x14ac:dyDescent="0.25">
      <c r="A163">
        <f t="shared" si="2"/>
        <v>486</v>
      </c>
      <c r="B163" s="15">
        <v>7.62939453125E-5</v>
      </c>
      <c r="C163" s="11">
        <v>-5.157470703125E-3</v>
      </c>
      <c r="D163" s="11">
        <v>3.96728515625E-4</v>
      </c>
      <c r="E163" s="12">
        <v>-5.92041015625E-3</v>
      </c>
    </row>
    <row r="164" spans="1:5" x14ac:dyDescent="0.25">
      <c r="A164">
        <f t="shared" si="2"/>
        <v>488</v>
      </c>
      <c r="B164" s="15">
        <v>-2.9144287109375E-3</v>
      </c>
      <c r="C164" s="11">
        <v>-3.875732421875E-3</v>
      </c>
      <c r="D164" s="16">
        <v>-1.6632080078125E-3</v>
      </c>
      <c r="E164" s="12">
        <v>-4.302978515625E-3</v>
      </c>
    </row>
    <row r="165" spans="1:5" x14ac:dyDescent="0.25">
      <c r="A165">
        <f t="shared" si="2"/>
        <v>490</v>
      </c>
      <c r="B165" s="15">
        <v>-1.9378662109375E-3</v>
      </c>
      <c r="C165" s="16">
        <v>-3.5247802734375E-3</v>
      </c>
      <c r="D165" s="11">
        <v>-1.708984375E-3</v>
      </c>
      <c r="E165" s="15">
        <v>-3.7078857421875E-3</v>
      </c>
    </row>
    <row r="166" spans="1:5" x14ac:dyDescent="0.25">
      <c r="A166">
        <f t="shared" si="2"/>
        <v>492</v>
      </c>
      <c r="B166" s="15">
        <v>-2.3345947265625E-3</v>
      </c>
      <c r="C166" s="11">
        <v>-3.387451171875E-3</v>
      </c>
      <c r="D166" s="16">
        <v>-1.5716552734375E-3</v>
      </c>
      <c r="E166" s="15">
        <v>-3.5247802734375E-3</v>
      </c>
    </row>
    <row r="167" spans="1:5" x14ac:dyDescent="0.25">
      <c r="A167">
        <f t="shared" si="2"/>
        <v>494</v>
      </c>
      <c r="B167" s="15">
        <v>-2.7618408203125E-3</v>
      </c>
      <c r="C167" s="16">
        <v>-3.4942626953125E-3</v>
      </c>
      <c r="D167" s="16">
        <v>-1.4801025390625E-3</v>
      </c>
      <c r="E167" s="15">
        <v>-3.5552978515625E-3</v>
      </c>
    </row>
    <row r="168" spans="1:5" x14ac:dyDescent="0.25">
      <c r="A168">
        <f t="shared" si="2"/>
        <v>496</v>
      </c>
      <c r="B168" s="15">
        <v>-1.1138916015625E-3</v>
      </c>
      <c r="C168" s="16">
        <v>-3.3721923828125E-3</v>
      </c>
      <c r="D168" s="11">
        <v>-1.495361328125E-3</v>
      </c>
      <c r="E168" s="12">
        <v>-3.7841796875E-3</v>
      </c>
    </row>
    <row r="169" spans="1:5" x14ac:dyDescent="0.25">
      <c r="A169">
        <f t="shared" si="2"/>
        <v>498</v>
      </c>
      <c r="B169" s="12">
        <v>-2.166748046875E-3</v>
      </c>
      <c r="C169" s="11">
        <v>-3.265380859375E-3</v>
      </c>
      <c r="D169" s="11">
        <v>-1.5869140625E-3</v>
      </c>
      <c r="E169" s="15">
        <v>-3.4027099609375E-3</v>
      </c>
    </row>
    <row r="170" spans="1:5" x14ac:dyDescent="0.25">
      <c r="A170">
        <f t="shared" si="2"/>
        <v>500</v>
      </c>
      <c r="B170" s="12">
        <v>-2.197265625E-3</v>
      </c>
      <c r="C170" s="16">
        <v>-3.4942626953125E-3</v>
      </c>
      <c r="D170" s="11">
        <v>-1.28173828125E-3</v>
      </c>
      <c r="E170" s="12">
        <v>-3.5400390625E-3</v>
      </c>
    </row>
    <row r="171" spans="1:5" x14ac:dyDescent="0.25">
      <c r="A171">
        <f t="shared" si="2"/>
        <v>502</v>
      </c>
      <c r="B171" s="15">
        <v>-1.5106201171875E-3</v>
      </c>
      <c r="C171" s="11">
        <v>-3.47900390625E-3</v>
      </c>
      <c r="D171" s="11">
        <v>-1.15966796875E-3</v>
      </c>
      <c r="E171" s="15">
        <v>-3.5552978515625E-3</v>
      </c>
    </row>
    <row r="172" spans="1:5" x14ac:dyDescent="0.25">
      <c r="A172">
        <f t="shared" si="2"/>
        <v>504</v>
      </c>
      <c r="B172" s="15">
        <v>-2.2735595703125E-3</v>
      </c>
      <c r="C172" s="16">
        <v>-3.4332275390625E-3</v>
      </c>
      <c r="D172" s="11">
        <v>-1.251220703125E-3</v>
      </c>
      <c r="E172" s="12">
        <v>-3.7841796875E-3</v>
      </c>
    </row>
    <row r="173" spans="1:5" x14ac:dyDescent="0.25">
      <c r="A173">
        <f t="shared" si="2"/>
        <v>506</v>
      </c>
      <c r="B173" s="12">
        <v>-2.716064453125E-3</v>
      </c>
      <c r="C173" s="16">
        <v>-3.3416748046875E-3</v>
      </c>
      <c r="D173" s="11">
        <v>-1.220703125E-3</v>
      </c>
      <c r="E173" s="15">
        <v>-3.6163330078125E-3</v>
      </c>
    </row>
    <row r="174" spans="1:5" x14ac:dyDescent="0.25">
      <c r="A174">
        <f t="shared" si="2"/>
        <v>508</v>
      </c>
      <c r="B174" s="15">
        <v>-2.6397705078125E-3</v>
      </c>
      <c r="C174" s="16">
        <v>-3.3416748046875E-3</v>
      </c>
      <c r="D174" s="16">
        <v>-9.002685546875E-4</v>
      </c>
      <c r="E174" s="15">
        <v>-3.4942626953125E-3</v>
      </c>
    </row>
    <row r="175" spans="1:5" x14ac:dyDescent="0.25">
      <c r="A175">
        <f t="shared" si="2"/>
        <v>510</v>
      </c>
      <c r="B175" s="12">
        <v>-1.64794921875E-3</v>
      </c>
      <c r="C175" s="16">
        <v>-3.0975341796875E-3</v>
      </c>
      <c r="D175" s="16">
        <v>-9.918212890625E-4</v>
      </c>
      <c r="E175" s="12">
        <v>-3.387451171875E-3</v>
      </c>
    </row>
    <row r="176" spans="1:5" x14ac:dyDescent="0.25">
      <c r="A176">
        <f t="shared" si="2"/>
        <v>512</v>
      </c>
      <c r="B176" s="15">
        <v>-2.6397705078125E-3</v>
      </c>
      <c r="C176" s="16">
        <v>-3.4942626953125E-3</v>
      </c>
      <c r="D176" s="16">
        <v>-8.392333984375E-4</v>
      </c>
      <c r="E176" s="12">
        <v>-1.15966796875E-3</v>
      </c>
    </row>
    <row r="177" spans="1:5" x14ac:dyDescent="0.25">
      <c r="A177">
        <f t="shared" si="2"/>
        <v>514</v>
      </c>
      <c r="B177" s="15">
        <v>-4.57763671875E-5</v>
      </c>
      <c r="C177" s="11">
        <v>-3.448486328125E-3</v>
      </c>
      <c r="D177" s="16">
        <v>-1.1138916015625E-3</v>
      </c>
      <c r="E177" s="15">
        <v>-3.3111572265625E-3</v>
      </c>
    </row>
    <row r="178" spans="1:5" x14ac:dyDescent="0.25">
      <c r="A178">
        <f t="shared" si="2"/>
        <v>516</v>
      </c>
      <c r="B178" s="12">
        <v>-2.410888671875E-3</v>
      </c>
      <c r="C178" s="11">
        <v>-3.11279296875E-3</v>
      </c>
      <c r="D178" s="16">
        <v>-9.307861328125E-4</v>
      </c>
      <c r="E178" s="12">
        <v>-3.23486328125E-3</v>
      </c>
    </row>
    <row r="179" spans="1:5" x14ac:dyDescent="0.25">
      <c r="A179">
        <f t="shared" si="2"/>
        <v>518</v>
      </c>
      <c r="B179" s="15">
        <v>-2.5177001953125E-3</v>
      </c>
      <c r="C179" s="16">
        <v>-3.3721923828125E-3</v>
      </c>
      <c r="D179" s="11">
        <v>-7.9345703125E-4</v>
      </c>
      <c r="E179" s="12">
        <v>-3.173828125E-3</v>
      </c>
    </row>
    <row r="180" spans="1:5" x14ac:dyDescent="0.25">
      <c r="A180">
        <f t="shared" si="2"/>
        <v>520</v>
      </c>
      <c r="B180" s="15">
        <v>-3.4332275390625E-3</v>
      </c>
      <c r="C180" s="16">
        <v>-3.4027099609375E-3</v>
      </c>
      <c r="D180" s="16">
        <v>-7.476806640625E-4</v>
      </c>
      <c r="E180" s="15">
        <v>-3.2196044921875E-3</v>
      </c>
    </row>
    <row r="181" spans="1:5" x14ac:dyDescent="0.25">
      <c r="A181">
        <f t="shared" si="2"/>
        <v>522</v>
      </c>
      <c r="B181" s="12">
        <v>-3.5400390625E-3</v>
      </c>
      <c r="C181" s="16">
        <v>-3.3416748046875E-3</v>
      </c>
      <c r="D181" s="11">
        <v>-7.32421875E-4</v>
      </c>
      <c r="E181" s="15">
        <v>-2.9144287109375E-3</v>
      </c>
    </row>
    <row r="182" spans="1:5" x14ac:dyDescent="0.25">
      <c r="A182">
        <f t="shared" si="2"/>
        <v>524</v>
      </c>
      <c r="B182" s="12">
        <v>-2.8076171875E-3</v>
      </c>
      <c r="C182" s="16">
        <v>-3.0975341796875E-3</v>
      </c>
      <c r="D182" s="16">
        <v>-7.781982421875E-4</v>
      </c>
      <c r="E182" s="12">
        <v>-3.265380859375E-3</v>
      </c>
    </row>
    <row r="183" spans="1:5" x14ac:dyDescent="0.25">
      <c r="A183">
        <f t="shared" si="2"/>
        <v>526</v>
      </c>
      <c r="B183" s="15">
        <v>-2.6092529296875E-3</v>
      </c>
      <c r="C183" s="16">
        <v>-3.3416748046875E-3</v>
      </c>
      <c r="D183" s="16">
        <v>-5.340576171875E-4</v>
      </c>
      <c r="E183" s="15">
        <v>-3.0059814453125E-3</v>
      </c>
    </row>
    <row r="184" spans="1:5" x14ac:dyDescent="0.25">
      <c r="A184">
        <f t="shared" si="2"/>
        <v>528</v>
      </c>
      <c r="B184" s="12">
        <v>-2.349853515625E-3</v>
      </c>
      <c r="C184" s="11">
        <v>-3.082275390625E-3</v>
      </c>
      <c r="D184" s="16">
        <v>-3.204345703125E-4</v>
      </c>
      <c r="E184" s="12">
        <v>-2.9296875E-3</v>
      </c>
    </row>
    <row r="185" spans="1:5" x14ac:dyDescent="0.25">
      <c r="A185">
        <f t="shared" si="2"/>
        <v>530</v>
      </c>
      <c r="B185" s="15">
        <v>-3.3111572265625E-3</v>
      </c>
      <c r="C185" s="16">
        <v>-3.3111572265625E-3</v>
      </c>
      <c r="D185" s="16">
        <v>-7.476806640625E-4</v>
      </c>
      <c r="E185" s="15">
        <v>-3.4027099609375E-3</v>
      </c>
    </row>
    <row r="186" spans="1:5" x14ac:dyDescent="0.25">
      <c r="A186">
        <f t="shared" si="2"/>
        <v>532</v>
      </c>
      <c r="B186" s="15">
        <v>-1.6937255859375E-3</v>
      </c>
      <c r="C186" s="16">
        <v>-3.2501220703125E-3</v>
      </c>
      <c r="D186" s="11">
        <v>-3.662109375E-4</v>
      </c>
      <c r="E186" s="12">
        <v>-2.9296875E-3</v>
      </c>
    </row>
    <row r="187" spans="1:5" x14ac:dyDescent="0.25">
      <c r="A187">
        <f t="shared" si="2"/>
        <v>534</v>
      </c>
      <c r="B187" s="12">
        <v>-1.708984375E-3</v>
      </c>
      <c r="C187" s="11">
        <v>-3.173828125E-3</v>
      </c>
      <c r="D187" s="16">
        <v>-5.035400390625E-4</v>
      </c>
      <c r="E187" s="15">
        <v>-3.5858154296875E-3</v>
      </c>
    </row>
    <row r="188" spans="1:5" x14ac:dyDescent="0.25">
      <c r="A188">
        <f t="shared" si="2"/>
        <v>536</v>
      </c>
      <c r="B188" s="12">
        <v>-3.35693359375E-3</v>
      </c>
      <c r="C188" s="16">
        <v>-3.4942626953125E-3</v>
      </c>
      <c r="D188" s="16">
        <v>-5.645751953125E-4</v>
      </c>
      <c r="E188" s="15">
        <v>-3.6468505859375E-3</v>
      </c>
    </row>
    <row r="189" spans="1:5" x14ac:dyDescent="0.25">
      <c r="A189">
        <f t="shared" si="2"/>
        <v>538</v>
      </c>
      <c r="B189" s="12">
        <v>-1.0986328125E-3</v>
      </c>
      <c r="C189" s="16">
        <v>-3.2501220703125E-3</v>
      </c>
      <c r="D189" s="16">
        <v>-4.119873046875E-4</v>
      </c>
      <c r="E189" s="12">
        <v>-3.631591796875E-3</v>
      </c>
    </row>
    <row r="190" spans="1:5" x14ac:dyDescent="0.25">
      <c r="A190">
        <f t="shared" si="2"/>
        <v>540</v>
      </c>
      <c r="B190" s="15">
        <v>-1.0833740234375E-3</v>
      </c>
      <c r="C190" s="11">
        <v>0</v>
      </c>
      <c r="D190" s="16">
        <v>-6.561279296875E-4</v>
      </c>
      <c r="E190" s="15">
        <v>-3.5247802734375E-3</v>
      </c>
    </row>
    <row r="191" spans="1:5" x14ac:dyDescent="0.25">
      <c r="A191">
        <f t="shared" si="2"/>
        <v>542</v>
      </c>
      <c r="B191" s="15">
        <v>-1.0833740234375E-3</v>
      </c>
      <c r="C191" s="11">
        <v>-3.5400390625E-3</v>
      </c>
      <c r="D191" s="11">
        <v>-5.79833984375E-4</v>
      </c>
      <c r="E191" s="12">
        <v>-3.875732421875E-3</v>
      </c>
    </row>
    <row r="192" spans="1:5" x14ac:dyDescent="0.25">
      <c r="A192">
        <f t="shared" si="2"/>
        <v>544</v>
      </c>
      <c r="B192" s="15">
        <v>-2.0294189453125E-3</v>
      </c>
      <c r="C192" s="11">
        <v>-3.5400390625E-3</v>
      </c>
      <c r="D192" s="16">
        <v>-4.730224609375E-4</v>
      </c>
      <c r="E192" s="12">
        <v>-3.84521484375E-3</v>
      </c>
    </row>
    <row r="193" spans="1:5" x14ac:dyDescent="0.25">
      <c r="A193">
        <f t="shared" si="2"/>
        <v>546</v>
      </c>
      <c r="B193" s="12">
        <v>-2.288818359375E-3</v>
      </c>
      <c r="C193" s="11">
        <v>-3.448486328125E-3</v>
      </c>
      <c r="D193" s="16">
        <v>-6.561279296875E-4</v>
      </c>
      <c r="E193" s="15">
        <v>-3.5552978515625E-3</v>
      </c>
    </row>
    <row r="194" spans="1:5" x14ac:dyDescent="0.25">
      <c r="A194">
        <f t="shared" si="2"/>
        <v>548</v>
      </c>
      <c r="B194" s="15">
        <v>-2.0904541015625E-3</v>
      </c>
      <c r="C194" s="16">
        <v>-3.6163330078125E-3</v>
      </c>
      <c r="D194" s="11">
        <v>-4.57763671875E-4</v>
      </c>
      <c r="E194" s="12">
        <v>-4.2724609375E-3</v>
      </c>
    </row>
    <row r="195" spans="1:5" x14ac:dyDescent="0.25">
      <c r="A195">
        <f t="shared" si="2"/>
        <v>550</v>
      </c>
      <c r="B195" s="12">
        <v>-3.143310546875E-3</v>
      </c>
      <c r="C195" s="16">
        <v>-3.6163330078125E-3</v>
      </c>
      <c r="D195" s="11">
        <v>-6.40869140625E-4</v>
      </c>
      <c r="E195" s="15">
        <v>-3.9825439453125E-3</v>
      </c>
    </row>
    <row r="196" spans="1:5" x14ac:dyDescent="0.25">
      <c r="A196">
        <f t="shared" si="2"/>
        <v>552</v>
      </c>
      <c r="B196" s="15">
        <v>-1.6937255859375E-3</v>
      </c>
      <c r="C196" s="16">
        <v>-3.3721923828125E-3</v>
      </c>
      <c r="D196" s="11">
        <v>-3.0517578125E-4</v>
      </c>
      <c r="E196" s="15">
        <v>-3.5552978515625E-3</v>
      </c>
    </row>
    <row r="197" spans="1:5" x14ac:dyDescent="0.25">
      <c r="A197">
        <f t="shared" si="2"/>
        <v>554</v>
      </c>
      <c r="B197" s="12">
        <v>-2.0751953125E-3</v>
      </c>
      <c r="C197" s="11">
        <v>-3.570556640625E-3</v>
      </c>
      <c r="D197" s="16">
        <v>-4.425048828125E-4</v>
      </c>
      <c r="E197" s="15">
        <v>-3.8909912109375E-3</v>
      </c>
    </row>
    <row r="198" spans="1:5" x14ac:dyDescent="0.25">
      <c r="A198">
        <f t="shared" si="2"/>
        <v>556</v>
      </c>
      <c r="B198" s="15">
        <v>-2.7618408203125E-3</v>
      </c>
      <c r="C198" s="16">
        <v>-3.7384033203125E-3</v>
      </c>
      <c r="D198" s="11">
        <v>-3.662109375E-4</v>
      </c>
      <c r="E198" s="12">
        <v>-3.692626953125E-3</v>
      </c>
    </row>
    <row r="199" spans="1:5" x14ac:dyDescent="0.25">
      <c r="A199">
        <f t="shared" si="2"/>
        <v>558</v>
      </c>
      <c r="B199" s="12">
        <v>-3.692626953125E-3</v>
      </c>
      <c r="C199" s="11">
        <v>-3.41796875E-3</v>
      </c>
      <c r="D199" s="16">
        <v>-4.730224609375E-4</v>
      </c>
      <c r="E199" s="12">
        <v>-3.90625E-3</v>
      </c>
    </row>
    <row r="200" spans="1:5" x14ac:dyDescent="0.25">
      <c r="A200">
        <f t="shared" si="2"/>
        <v>560</v>
      </c>
      <c r="B200" s="12">
        <v>-1.129150390625E-3</v>
      </c>
      <c r="C200" s="11">
        <v>-3.35693359375E-3</v>
      </c>
      <c r="D200" s="11">
        <v>-2.44140625E-4</v>
      </c>
      <c r="E200" s="12">
        <v>-3.570556640625E-3</v>
      </c>
    </row>
    <row r="201" spans="1:5" x14ac:dyDescent="0.25">
      <c r="A201">
        <f t="shared" si="2"/>
        <v>562</v>
      </c>
      <c r="B201" s="12">
        <v>-3.35693359375E-3</v>
      </c>
      <c r="C201" s="11">
        <v>-3.814697265625E-3</v>
      </c>
      <c r="D201" s="16">
        <v>-5.645751953125E-4</v>
      </c>
      <c r="E201" s="15">
        <v>-4.4097900390625E-3</v>
      </c>
    </row>
    <row r="202" spans="1:5" x14ac:dyDescent="0.25">
      <c r="A202">
        <f t="shared" si="2"/>
        <v>564</v>
      </c>
      <c r="B202" s="15">
        <v>-2.4871826171875E-3</v>
      </c>
      <c r="C202" s="11">
        <v>-3.5400390625E-3</v>
      </c>
      <c r="D202" s="16">
        <v>-3.204345703125E-4</v>
      </c>
      <c r="E202" s="15">
        <v>-3.9520263671875E-3</v>
      </c>
    </row>
    <row r="203" spans="1:5" x14ac:dyDescent="0.25">
      <c r="A203">
        <f t="shared" si="2"/>
        <v>566</v>
      </c>
      <c r="B203" s="12">
        <v>-1.40380859375E-3</v>
      </c>
      <c r="C203" s="16">
        <v>-3.6773681640625E-3</v>
      </c>
      <c r="D203" s="16">
        <v>-5.035400390625E-4</v>
      </c>
      <c r="E203" s="15">
        <v>-3.9520263671875E-3</v>
      </c>
    </row>
    <row r="204" spans="1:5" x14ac:dyDescent="0.25">
      <c r="A204">
        <f t="shared" si="2"/>
        <v>568</v>
      </c>
      <c r="B204" s="12">
        <v>5.79833984375E-4</v>
      </c>
      <c r="C204" s="11">
        <v>-3.692626953125E-3</v>
      </c>
      <c r="D204" s="16">
        <v>-3.814697265625E-4</v>
      </c>
      <c r="E204" s="12">
        <v>-3.936767578125E-3</v>
      </c>
    </row>
    <row r="205" spans="1:5" x14ac:dyDescent="0.25">
      <c r="A205">
        <f t="shared" si="2"/>
        <v>570</v>
      </c>
      <c r="B205" s="12">
        <v>1.220703125E-4</v>
      </c>
      <c r="C205" s="11">
        <v>-3.72314453125E-3</v>
      </c>
      <c r="D205" s="16">
        <v>-4.425048828125E-4</v>
      </c>
      <c r="E205" s="15">
        <v>-4.7149658203125E-3</v>
      </c>
    </row>
    <row r="206" spans="1:5" x14ac:dyDescent="0.25">
      <c r="A206">
        <f t="shared" si="2"/>
        <v>572</v>
      </c>
      <c r="B206" s="15">
        <v>-1.2359619140625E-3</v>
      </c>
      <c r="C206" s="16">
        <v>-4.1046142578125E-3</v>
      </c>
      <c r="D206" s="11">
        <v>0</v>
      </c>
      <c r="E206" s="12">
        <v>-5.43212890625E-3</v>
      </c>
    </row>
    <row r="207" spans="1:5" x14ac:dyDescent="0.25">
      <c r="A207">
        <f t="shared" si="2"/>
        <v>574</v>
      </c>
      <c r="B207" s="12">
        <v>-9.765625E-4</v>
      </c>
      <c r="C207" s="16">
        <v>-3.8909912109375E-3</v>
      </c>
      <c r="D207" s="11">
        <v>5.79833984375E-4</v>
      </c>
      <c r="E207" s="12">
        <v>-5.462646484375E-3</v>
      </c>
    </row>
    <row r="208" spans="1:5" x14ac:dyDescent="0.25">
      <c r="A208">
        <f t="shared" si="2"/>
        <v>576</v>
      </c>
      <c r="B208" s="15">
        <v>-1.9683837890625E-3</v>
      </c>
      <c r="C208" s="16">
        <v>-4.3182373046875E-3</v>
      </c>
      <c r="D208" s="16">
        <v>8.697509765625E-4</v>
      </c>
      <c r="E208" s="15">
        <v>-4.4403076171875E-3</v>
      </c>
    </row>
    <row r="209" spans="1:5" x14ac:dyDescent="0.25">
      <c r="A209">
        <f t="shared" ref="A209:A270" si="3">A208+2</f>
        <v>578</v>
      </c>
      <c r="B209" s="12">
        <v>-3.265380859375E-3</v>
      </c>
      <c r="C209" s="16">
        <v>-4.8065185546875E-3</v>
      </c>
      <c r="D209" s="11">
        <v>1.46484375E-3</v>
      </c>
      <c r="E209" s="15">
        <v>-6.4849853515625E-3</v>
      </c>
    </row>
    <row r="210" spans="1:5" x14ac:dyDescent="0.25">
      <c r="A210">
        <f t="shared" si="3"/>
        <v>580</v>
      </c>
      <c r="B210" s="15">
        <v>-5.035400390625E-4</v>
      </c>
      <c r="C210" s="16">
        <v>-4.9591064453125E-3</v>
      </c>
      <c r="D210" s="16">
        <v>1.7242431640625E-3</v>
      </c>
      <c r="E210" s="12">
        <v>-4.791259765625E-3</v>
      </c>
    </row>
    <row r="211" spans="1:5" x14ac:dyDescent="0.25">
      <c r="A211">
        <f t="shared" si="3"/>
        <v>582</v>
      </c>
      <c r="B211" s="15">
        <v>-5.2337646484375E-3</v>
      </c>
      <c r="C211" s="11">
        <v>-6.317138671875E-3</v>
      </c>
      <c r="D211" s="11">
        <v>2.044677734375E-3</v>
      </c>
      <c r="E211" s="15">
        <v>-7.1258544921875E-3</v>
      </c>
    </row>
    <row r="212" spans="1:5" x14ac:dyDescent="0.25">
      <c r="A212">
        <f t="shared" si="3"/>
        <v>584</v>
      </c>
      <c r="B212" s="12">
        <v>-3.96728515625E-4</v>
      </c>
      <c r="C212" s="11">
        <v>-4.45556640625E-3</v>
      </c>
      <c r="D212" s="11">
        <v>1.220703125E-3</v>
      </c>
      <c r="E212" s="12">
        <v>-5.218505859375E-3</v>
      </c>
    </row>
    <row r="213" spans="1:5" x14ac:dyDescent="0.25">
      <c r="A213">
        <f t="shared" si="3"/>
        <v>586</v>
      </c>
      <c r="B213" s="12">
        <v>-2.777099609375E-3</v>
      </c>
      <c r="C213" s="11">
        <v>-4.7607421875E-3</v>
      </c>
      <c r="D213" s="16">
        <v>8.392333984375E-4</v>
      </c>
      <c r="E213" s="15">
        <v>-5.7525634765625E-3</v>
      </c>
    </row>
    <row r="214" spans="1:5" x14ac:dyDescent="0.25">
      <c r="A214">
        <f t="shared" si="3"/>
        <v>588</v>
      </c>
      <c r="B214" s="15">
        <v>-3.7994384765625E-3</v>
      </c>
      <c r="C214" s="11">
        <v>-4.2724609375E-3</v>
      </c>
      <c r="D214" s="16">
        <v>2.593994140625E-4</v>
      </c>
      <c r="E214" s="15">
        <v>-5.4473876953125E-3</v>
      </c>
    </row>
    <row r="215" spans="1:5" x14ac:dyDescent="0.25">
      <c r="A215">
        <f t="shared" si="3"/>
        <v>590</v>
      </c>
      <c r="B215" s="12">
        <v>-3.814697265625E-3</v>
      </c>
      <c r="C215" s="16">
        <v>-4.1961669921875E-3</v>
      </c>
      <c r="D215" s="16">
        <v>-8.087158203125E-4</v>
      </c>
      <c r="E215" s="15">
        <v>-5.5389404296875E-3</v>
      </c>
    </row>
    <row r="216" spans="1:5" x14ac:dyDescent="0.25">
      <c r="A216">
        <f t="shared" si="3"/>
        <v>592</v>
      </c>
      <c r="B216" s="12">
        <v>4.2724609375E-4</v>
      </c>
      <c r="C216" s="16">
        <v>-3.5858154296875E-3</v>
      </c>
      <c r="D216" s="11">
        <v>-5.4931640625E-4</v>
      </c>
      <c r="E216" s="15">
        <v>-4.3487548828125E-3</v>
      </c>
    </row>
    <row r="217" spans="1:5" x14ac:dyDescent="0.25">
      <c r="A217">
        <f t="shared" si="3"/>
        <v>594</v>
      </c>
      <c r="B217" s="15">
        <v>-3.3111572265625E-3</v>
      </c>
      <c r="C217" s="11">
        <v>-4.180908203125E-3</v>
      </c>
      <c r="D217" s="16">
        <v>-7.476806640625E-4</v>
      </c>
      <c r="E217" s="15">
        <v>-5.4779052734375E-3</v>
      </c>
    </row>
    <row r="218" spans="1:5" x14ac:dyDescent="0.25">
      <c r="A218">
        <f t="shared" si="3"/>
        <v>596</v>
      </c>
      <c r="B218" s="12">
        <v>-3.60107421875E-3</v>
      </c>
      <c r="C218" s="16">
        <v>-4.2572021484375E-3</v>
      </c>
      <c r="D218" s="16">
        <v>-7.171630859375E-4</v>
      </c>
      <c r="E218" s="12">
        <v>-4.8828125E-3</v>
      </c>
    </row>
    <row r="219" spans="1:5" x14ac:dyDescent="0.25">
      <c r="A219">
        <f t="shared" si="3"/>
        <v>598</v>
      </c>
      <c r="B219" s="12">
        <v>-1.312255859375E-3</v>
      </c>
      <c r="C219" s="11">
        <v>-3.814697265625E-3</v>
      </c>
      <c r="D219" s="16">
        <v>-5.645751953125E-4</v>
      </c>
      <c r="E219" s="12">
        <v>-4.45556640625E-3</v>
      </c>
    </row>
    <row r="220" spans="1:5" x14ac:dyDescent="0.25">
      <c r="A220">
        <f t="shared" si="3"/>
        <v>600</v>
      </c>
      <c r="B220" s="12">
        <v>-2.197265625E-3</v>
      </c>
      <c r="C220" s="11">
        <v>-4.0283203125E-3</v>
      </c>
      <c r="D220" s="11">
        <v>-5.4931640625E-4</v>
      </c>
      <c r="E220" s="15">
        <v>-5.0811767578125E-3</v>
      </c>
    </row>
    <row r="221" spans="1:5" x14ac:dyDescent="0.25">
      <c r="A221">
        <f t="shared" si="3"/>
        <v>602</v>
      </c>
      <c r="B221" s="15">
        <v>-2.2430419921875E-3</v>
      </c>
      <c r="C221" s="16">
        <v>-4.0740966796875E-3</v>
      </c>
      <c r="D221" s="16">
        <v>-7.171630859375E-4</v>
      </c>
      <c r="E221" s="15">
        <v>-4.7760009765625E-3</v>
      </c>
    </row>
    <row r="222" spans="1:5" x14ac:dyDescent="0.25">
      <c r="A222">
        <f t="shared" si="3"/>
        <v>604</v>
      </c>
      <c r="B222" s="15">
        <v>-3.7384033203125E-3</v>
      </c>
      <c r="C222" s="16">
        <v>-4.2266845703125E-3</v>
      </c>
      <c r="D222" s="16">
        <v>-9.307861328125E-4</v>
      </c>
      <c r="E222" s="12">
        <v>-5.218505859375E-3</v>
      </c>
    </row>
    <row r="223" spans="1:5" x14ac:dyDescent="0.25">
      <c r="A223">
        <f t="shared" si="3"/>
        <v>606</v>
      </c>
      <c r="B223" s="15">
        <v>-2.5177001953125E-3</v>
      </c>
      <c r="C223" s="16">
        <v>-3.6773681640625E-3</v>
      </c>
      <c r="D223" s="16">
        <v>-1.2664794921875E-3</v>
      </c>
      <c r="E223" s="15">
        <v>-4.5013427734375E-3</v>
      </c>
    </row>
    <row r="224" spans="1:5" x14ac:dyDescent="0.25">
      <c r="A224">
        <f t="shared" si="3"/>
        <v>608</v>
      </c>
      <c r="B224" s="15">
        <v>-3.0975341796875E-3</v>
      </c>
      <c r="C224" s="11">
        <v>-4.33349609375E-3</v>
      </c>
      <c r="D224" s="16">
        <v>-2.899169921875E-4</v>
      </c>
      <c r="E224" s="12">
        <v>-3.84521484375E-3</v>
      </c>
    </row>
    <row r="225" spans="1:5" x14ac:dyDescent="0.25">
      <c r="A225">
        <f t="shared" si="3"/>
        <v>610</v>
      </c>
      <c r="B225" s="12">
        <v>-7.62939453125E-4</v>
      </c>
      <c r="C225" s="16">
        <v>-3.7078857421875E-3</v>
      </c>
      <c r="D225" s="16">
        <v>-3.204345703125E-4</v>
      </c>
      <c r="E225" s="15">
        <v>-5.2642822265625E-3</v>
      </c>
    </row>
    <row r="226" spans="1:5" x14ac:dyDescent="0.25">
      <c r="A226">
        <f t="shared" si="3"/>
        <v>612</v>
      </c>
      <c r="B226" s="12">
        <v>-3.2958984375E-3</v>
      </c>
      <c r="C226" s="11">
        <v>-4.364013671875E-3</v>
      </c>
      <c r="D226" s="16">
        <v>-9.002685546875E-4</v>
      </c>
      <c r="E226" s="12">
        <v>-2.410888671875E-3</v>
      </c>
    </row>
    <row r="227" spans="1:5" x14ac:dyDescent="0.25">
      <c r="A227">
        <f t="shared" si="3"/>
        <v>614</v>
      </c>
      <c r="B227" s="15">
        <v>-1.3580322265625E-3</v>
      </c>
      <c r="C227" s="11">
        <v>-3.90625E-3</v>
      </c>
      <c r="D227" s="11">
        <v>-2.13623046875E-4</v>
      </c>
      <c r="E227" s="12">
        <v>-4.69970703125E-3</v>
      </c>
    </row>
    <row r="228" spans="1:5" x14ac:dyDescent="0.25">
      <c r="A228">
        <f t="shared" si="3"/>
        <v>616</v>
      </c>
      <c r="B228" s="15">
        <v>-4.3487548828125E-3</v>
      </c>
      <c r="C228" s="16">
        <v>-4.2266845703125E-3</v>
      </c>
      <c r="D228" s="16">
        <v>-6.561279296875E-4</v>
      </c>
      <c r="E228" s="15">
        <v>-4.3182373046875E-3</v>
      </c>
    </row>
    <row r="229" spans="1:5" x14ac:dyDescent="0.25">
      <c r="A229">
        <f t="shared" si="3"/>
        <v>618</v>
      </c>
      <c r="B229" s="12">
        <v>-4.608154296875E-3</v>
      </c>
      <c r="C229" s="16">
        <v>-4.5013427734375E-3</v>
      </c>
      <c r="D229" s="11">
        <v>-6.103515625E-4</v>
      </c>
      <c r="E229" s="15">
        <v>-4.4708251953125E-3</v>
      </c>
    </row>
    <row r="230" spans="1:5" x14ac:dyDescent="0.25">
      <c r="A230">
        <f t="shared" si="3"/>
        <v>620</v>
      </c>
      <c r="B230" s="12">
        <v>-2.105712890625E-3</v>
      </c>
      <c r="C230" s="11">
        <v>-3.47900390625E-3</v>
      </c>
      <c r="D230" s="11">
        <v>2.44140625E-4</v>
      </c>
      <c r="E230" s="12">
        <v>-2.410888671875E-3</v>
      </c>
    </row>
    <row r="231" spans="1:5" x14ac:dyDescent="0.25">
      <c r="A231">
        <f t="shared" si="3"/>
        <v>622</v>
      </c>
      <c r="B231" s="12">
        <v>-2.838134765625E-3</v>
      </c>
      <c r="C231" s="11">
        <v>-4.45556640625E-3</v>
      </c>
      <c r="D231" s="11">
        <v>0</v>
      </c>
      <c r="E231" s="12">
        <v>-7.14111328125E-3</v>
      </c>
    </row>
    <row r="232" spans="1:5" x14ac:dyDescent="0.25">
      <c r="A232">
        <f t="shared" si="3"/>
        <v>624</v>
      </c>
      <c r="B232" s="15">
        <v>-2.4566650390625E-3</v>
      </c>
      <c r="C232" s="16">
        <v>-3.3721923828125E-3</v>
      </c>
      <c r="D232" s="11">
        <v>3.96728515625E-4</v>
      </c>
      <c r="E232" s="15">
        <v>-2.7923583984375E-3</v>
      </c>
    </row>
    <row r="233" spans="1:5" x14ac:dyDescent="0.25">
      <c r="A233">
        <f t="shared" si="3"/>
        <v>626</v>
      </c>
      <c r="B233" s="12">
        <v>-2.38037109375E-3</v>
      </c>
      <c r="C233" s="11">
        <v>-3.47900390625E-3</v>
      </c>
      <c r="D233" s="16">
        <v>3.204345703125E-4</v>
      </c>
      <c r="E233" s="12">
        <v>-3.021240234375E-3</v>
      </c>
    </row>
    <row r="234" spans="1:5" x14ac:dyDescent="0.25">
      <c r="A234">
        <f t="shared" si="3"/>
        <v>628</v>
      </c>
      <c r="B234" s="15">
        <v>-4.2266845703125E-3</v>
      </c>
      <c r="C234" s="11">
        <v>-4.547119140625E-3</v>
      </c>
      <c r="D234" s="16">
        <v>-5.645751953125E-4</v>
      </c>
      <c r="E234" s="15">
        <v>-6.9732666015625E-3</v>
      </c>
    </row>
    <row r="235" spans="1:5" x14ac:dyDescent="0.25">
      <c r="A235">
        <f t="shared" si="3"/>
        <v>630</v>
      </c>
      <c r="B235" s="15">
        <v>-6.1187744140625E-3</v>
      </c>
      <c r="C235" s="11">
        <v>-5.096435546875E-3</v>
      </c>
      <c r="D235" s="16">
        <v>-4.57763671875E-5</v>
      </c>
      <c r="E235" s="15">
        <v>-6.6070556640625E-3</v>
      </c>
    </row>
    <row r="236" spans="1:5" x14ac:dyDescent="0.25">
      <c r="A236">
        <f t="shared" si="3"/>
        <v>632</v>
      </c>
      <c r="B236" s="15">
        <v>-4.5623779296875E-3</v>
      </c>
      <c r="C236" s="11">
        <v>-4.08935546875E-3</v>
      </c>
      <c r="D236" s="16">
        <v>-4.730224609375E-4</v>
      </c>
      <c r="E236" s="12">
        <v>-3.84521484375E-3</v>
      </c>
    </row>
    <row r="237" spans="1:5" x14ac:dyDescent="0.25">
      <c r="A237">
        <f t="shared" si="3"/>
        <v>634</v>
      </c>
      <c r="B237" s="12">
        <v>-2.685546875E-3</v>
      </c>
      <c r="C237" s="16">
        <v>-3.5858154296875E-3</v>
      </c>
      <c r="D237" s="11">
        <v>3.35693359375E-4</v>
      </c>
      <c r="E237" s="15">
        <v>-3.0059814453125E-3</v>
      </c>
    </row>
    <row r="238" spans="1:5" x14ac:dyDescent="0.25">
      <c r="A238">
        <f t="shared" si="3"/>
        <v>636</v>
      </c>
      <c r="B238" s="15">
        <v>-1.2969970703125E-3</v>
      </c>
      <c r="C238" s="11">
        <v>-3.72314453125E-3</v>
      </c>
      <c r="D238" s="16">
        <v>-1.52587890625E-5</v>
      </c>
      <c r="E238" s="12">
        <v>-3.997802734375E-3</v>
      </c>
    </row>
    <row r="239" spans="1:5" x14ac:dyDescent="0.25">
      <c r="A239">
        <f t="shared" si="3"/>
        <v>638</v>
      </c>
      <c r="B239" s="12">
        <v>-3.326416015625E-3</v>
      </c>
      <c r="C239" s="16">
        <v>-3.8604736328125E-3</v>
      </c>
      <c r="D239" s="16">
        <v>-3.509521484375E-4</v>
      </c>
      <c r="E239" s="12">
        <v>-5.31005859375E-3</v>
      </c>
    </row>
    <row r="240" spans="1:5" x14ac:dyDescent="0.25">
      <c r="A240">
        <f t="shared" si="3"/>
        <v>640</v>
      </c>
      <c r="B240" s="12">
        <v>-4.21142578125E-3</v>
      </c>
      <c r="C240" s="11">
        <v>-4.119873046875E-3</v>
      </c>
      <c r="D240" s="16">
        <v>-7.62939453125E-5</v>
      </c>
      <c r="E240" s="15">
        <v>-4.9896240234375E-3</v>
      </c>
    </row>
    <row r="241" spans="1:5" x14ac:dyDescent="0.25">
      <c r="A241">
        <f t="shared" si="3"/>
        <v>642</v>
      </c>
      <c r="B241" s="12">
        <v>-4.39453125E-3</v>
      </c>
      <c r="C241" s="11">
        <v>-4.39453125E-3</v>
      </c>
      <c r="D241" s="16">
        <v>-4.425048828125E-4</v>
      </c>
      <c r="E241" s="15">
        <v>-4.4097900390625E-3</v>
      </c>
    </row>
    <row r="242" spans="1:5" x14ac:dyDescent="0.25">
      <c r="A242">
        <f t="shared" si="3"/>
        <v>644</v>
      </c>
      <c r="B242" s="15">
        <v>-2.3956298828125E-3</v>
      </c>
      <c r="C242" s="11">
        <v>-3.570556640625E-3</v>
      </c>
      <c r="D242" s="16">
        <v>2.593994140625E-4</v>
      </c>
      <c r="E242" s="15">
        <v>-4.2266845703125E-3</v>
      </c>
    </row>
    <row r="243" spans="1:5" x14ac:dyDescent="0.25">
      <c r="A243">
        <f t="shared" si="3"/>
        <v>646</v>
      </c>
      <c r="B243" s="15">
        <v>-3.7078857421875E-3</v>
      </c>
      <c r="C243" s="11">
        <v>-4.150390625E-3</v>
      </c>
      <c r="D243" s="16">
        <v>-2.593994140625E-4</v>
      </c>
      <c r="E243" s="12">
        <v>-4.364013671875E-3</v>
      </c>
    </row>
    <row r="244" spans="1:5" x14ac:dyDescent="0.25">
      <c r="A244">
        <f t="shared" si="3"/>
        <v>648</v>
      </c>
      <c r="B244" s="12">
        <v>1.739501953125E-3</v>
      </c>
      <c r="C244" s="16">
        <v>-2.8533935546875E-3</v>
      </c>
      <c r="D244" s="16">
        <v>5.340576171875E-4</v>
      </c>
      <c r="E244" s="15">
        <v>-3.1890869140625E-3</v>
      </c>
    </row>
    <row r="245" spans="1:5" x14ac:dyDescent="0.25">
      <c r="A245">
        <f t="shared" si="3"/>
        <v>650</v>
      </c>
      <c r="B245" s="12">
        <v>-5.2490234375E-3</v>
      </c>
      <c r="C245" s="11">
        <v>-4.791259765625E-3</v>
      </c>
      <c r="D245" s="11">
        <v>-4.8828125E-4</v>
      </c>
      <c r="E245" s="12">
        <v>-9.1552734375E-5</v>
      </c>
    </row>
    <row r="246" spans="1:5" x14ac:dyDescent="0.25">
      <c r="A246">
        <f t="shared" si="3"/>
        <v>652</v>
      </c>
      <c r="B246" s="12">
        <v>-3.448486328125E-3</v>
      </c>
      <c r="C246" s="16">
        <v>-4.8980712890625E-3</v>
      </c>
      <c r="D246" s="11">
        <v>-9.1552734375E-4</v>
      </c>
      <c r="E246" s="12">
        <v>-7.781982421875E-3</v>
      </c>
    </row>
    <row r="247" spans="1:5" x14ac:dyDescent="0.25">
      <c r="A247">
        <f t="shared" si="3"/>
        <v>654</v>
      </c>
      <c r="B247" s="12">
        <v>4.21142578125E-3</v>
      </c>
      <c r="C247" s="16">
        <v>-3.3416748046875E-3</v>
      </c>
      <c r="D247" s="16">
        <v>8.087158203125E-4</v>
      </c>
      <c r="E247" s="12">
        <v>-9.002685546875E-3</v>
      </c>
    </row>
    <row r="248" spans="1:5" x14ac:dyDescent="0.25">
      <c r="A248">
        <f t="shared" si="3"/>
        <v>656</v>
      </c>
      <c r="B248" s="12">
        <v>9.46044921875E-3</v>
      </c>
      <c r="C248" s="16">
        <v>-1.40838623046875E-2</v>
      </c>
      <c r="D248" s="16">
        <v>-3.1585693359375E-3</v>
      </c>
      <c r="E248" s="15">
        <v>-1.30157470703125E-2</v>
      </c>
    </row>
    <row r="249" spans="1:5" x14ac:dyDescent="0.25">
      <c r="A249">
        <f t="shared" si="3"/>
        <v>658</v>
      </c>
      <c r="B249" s="12">
        <v>-5.340576171875E-3</v>
      </c>
      <c r="C249" s="16">
        <v>-5.2032470703125E-3</v>
      </c>
      <c r="D249" s="16">
        <v>-1.373291015625E-4</v>
      </c>
      <c r="E249" s="12">
        <v>-4.364013671875E-3</v>
      </c>
    </row>
    <row r="250" spans="1:5" x14ac:dyDescent="0.25">
      <c r="A250">
        <f t="shared" si="3"/>
        <v>660</v>
      </c>
      <c r="B250" s="12">
        <v>-1.4312744140625E-2</v>
      </c>
      <c r="C250" s="11">
        <v>-6.500244140625E-3</v>
      </c>
      <c r="D250" s="16">
        <v>-3.9215087890625E-3</v>
      </c>
      <c r="E250" s="15">
        <v>-8.9569091796875E-3</v>
      </c>
    </row>
    <row r="251" spans="1:5" x14ac:dyDescent="0.25">
      <c r="A251">
        <f t="shared" si="3"/>
        <v>662</v>
      </c>
      <c r="B251" s="12">
        <v>-9.46044921875E-4</v>
      </c>
      <c r="C251" s="16">
        <v>-3.3111572265625E-3</v>
      </c>
      <c r="D251" s="16">
        <v>2.593994140625E-4</v>
      </c>
      <c r="E251" s="15">
        <v>-3.7078857421875E-3</v>
      </c>
    </row>
    <row r="252" spans="1:5" x14ac:dyDescent="0.25">
      <c r="A252">
        <f t="shared" si="3"/>
        <v>664</v>
      </c>
      <c r="B252" s="15">
        <v>4.57763671875E-5</v>
      </c>
      <c r="C252" s="16">
        <v>-3.5247802734375E-3</v>
      </c>
      <c r="D252" s="16">
        <v>6.866455078125E-4</v>
      </c>
      <c r="E252" s="12">
        <v>-3.326416015625E-3</v>
      </c>
    </row>
    <row r="253" spans="1:5" x14ac:dyDescent="0.25">
      <c r="A253">
        <f t="shared" si="3"/>
        <v>666</v>
      </c>
      <c r="B253" s="15">
        <v>-7.5225830078125E-3</v>
      </c>
      <c r="C253" s="16">
        <v>-5.1422119140625E-3</v>
      </c>
      <c r="D253" s="16">
        <v>-5.645751953125E-4</v>
      </c>
      <c r="E253" s="15">
        <v>-6.0577392578125E-3</v>
      </c>
    </row>
    <row r="254" spans="1:5" x14ac:dyDescent="0.25">
      <c r="A254">
        <f t="shared" si="3"/>
        <v>668</v>
      </c>
      <c r="B254" s="12">
        <v>6.103515625E-5</v>
      </c>
      <c r="C254" s="16">
        <v>-3.5247802734375E-3</v>
      </c>
      <c r="D254" s="11">
        <v>1.0986328125E-3</v>
      </c>
      <c r="E254" s="12">
        <v>-3.021240234375E-3</v>
      </c>
    </row>
    <row r="255" spans="1:5" x14ac:dyDescent="0.25">
      <c r="A255">
        <f t="shared" si="3"/>
        <v>670</v>
      </c>
      <c r="B255" s="15">
        <v>-3.0059814453125E-3</v>
      </c>
      <c r="C255" s="11">
        <v>-4.08935546875E-3</v>
      </c>
      <c r="D255" s="16">
        <v>1.373291015625E-4</v>
      </c>
      <c r="E255" s="12">
        <v>-5.06591796875E-3</v>
      </c>
    </row>
    <row r="256" spans="1:5" x14ac:dyDescent="0.25">
      <c r="A256">
        <f t="shared" si="3"/>
        <v>672</v>
      </c>
      <c r="B256" s="15">
        <v>6.256103515625E-4</v>
      </c>
      <c r="C256" s="11">
        <v>-3.23486328125E-3</v>
      </c>
      <c r="D256" s="16">
        <v>1.0528564453125E-3</v>
      </c>
      <c r="E256" s="12">
        <v>-3.936767578125E-3</v>
      </c>
    </row>
    <row r="257" spans="1:5" x14ac:dyDescent="0.25">
      <c r="A257">
        <f t="shared" si="3"/>
        <v>674</v>
      </c>
      <c r="B257" s="12">
        <v>-6.2255859375E-3</v>
      </c>
      <c r="C257" s="16">
        <v>-4.3182373046875E-3</v>
      </c>
      <c r="D257" s="16">
        <v>-1.373291015625E-4</v>
      </c>
      <c r="E257" s="15">
        <v>-4.9896240234375E-3</v>
      </c>
    </row>
    <row r="258" spans="1:5" x14ac:dyDescent="0.25">
      <c r="A258">
        <f t="shared" si="3"/>
        <v>676</v>
      </c>
      <c r="B258" s="15">
        <v>-2.0904541015625E-3</v>
      </c>
      <c r="C258" s="11">
        <v>-3.814697265625E-3</v>
      </c>
      <c r="D258" s="11">
        <v>2.13623046875E-4</v>
      </c>
      <c r="E258" s="12">
        <v>-4.21142578125E-3</v>
      </c>
    </row>
    <row r="259" spans="1:5" x14ac:dyDescent="0.25">
      <c r="A259">
        <f t="shared" si="3"/>
        <v>678</v>
      </c>
      <c r="B259" s="12">
        <v>3.35693359375E-4</v>
      </c>
      <c r="C259" s="11">
        <v>-3.41796875E-3</v>
      </c>
      <c r="D259" s="16">
        <v>9.002685546875E-4</v>
      </c>
      <c r="E259" s="12">
        <v>-3.84521484375E-3</v>
      </c>
    </row>
    <row r="260" spans="1:5" x14ac:dyDescent="0.25">
      <c r="A260">
        <f t="shared" si="3"/>
        <v>680</v>
      </c>
      <c r="B260" s="15">
        <v>-6.0272216796875E-3</v>
      </c>
      <c r="C260" s="11">
        <v>-4.669189453125E-3</v>
      </c>
      <c r="D260" s="11">
        <v>-2.74658203125E-4</v>
      </c>
      <c r="E260" s="15">
        <v>-5.0811767578125E-3</v>
      </c>
    </row>
    <row r="261" spans="1:5" x14ac:dyDescent="0.25">
      <c r="A261">
        <f t="shared" si="3"/>
        <v>682</v>
      </c>
      <c r="B261" s="12">
        <v>3.387451171875E-3</v>
      </c>
      <c r="C261" s="11">
        <v>-2.593994140625E-3</v>
      </c>
      <c r="D261" s="16">
        <v>2.0904541015625E-3</v>
      </c>
      <c r="E261" s="15">
        <v>-4.0130615234375E-3</v>
      </c>
    </row>
    <row r="262" spans="1:5" x14ac:dyDescent="0.25">
      <c r="A262">
        <f t="shared" si="3"/>
        <v>684</v>
      </c>
      <c r="B262" s="15">
        <v>-8.9569091796875E-3</v>
      </c>
      <c r="C262" s="11">
        <v>-5.401611328125E-3</v>
      </c>
      <c r="D262" s="16">
        <v>-1.9683837890625E-3</v>
      </c>
      <c r="E262" s="12">
        <v>-3.448486328125E-3</v>
      </c>
    </row>
    <row r="263" spans="1:5" x14ac:dyDescent="0.25">
      <c r="A263">
        <f t="shared" si="3"/>
        <v>686</v>
      </c>
      <c r="B263" s="12">
        <v>2.3193359375E-3</v>
      </c>
      <c r="C263" s="16">
        <v>-2.9144287109375E-3</v>
      </c>
      <c r="D263" s="11">
        <v>1.220703125E-3</v>
      </c>
      <c r="E263" s="15">
        <v>-1.5716552734375E-3</v>
      </c>
    </row>
    <row r="264" spans="1:5" x14ac:dyDescent="0.25">
      <c r="A264">
        <f t="shared" si="3"/>
        <v>688</v>
      </c>
      <c r="B264" s="12">
        <v>4.21142578125E-3</v>
      </c>
      <c r="C264" s="16">
        <v>-2.5482177734375E-3</v>
      </c>
      <c r="D264" s="16">
        <v>2.9144287109375E-3</v>
      </c>
      <c r="E264" s="15">
        <v>-1.04217529296875E-2</v>
      </c>
    </row>
    <row r="265" spans="1:5" x14ac:dyDescent="0.25">
      <c r="A265">
        <f t="shared" si="3"/>
        <v>690</v>
      </c>
      <c r="B265" s="15">
        <v>-1.58233642578125E-2</v>
      </c>
      <c r="C265" s="16">
        <v>-6.7901611328125E-3</v>
      </c>
      <c r="D265" s="11">
        <v>-2.471923828125E-3</v>
      </c>
      <c r="E265" s="12">
        <v>-3.021240234375E-3</v>
      </c>
    </row>
    <row r="266" spans="1:5" x14ac:dyDescent="0.25">
      <c r="A266">
        <f t="shared" si="3"/>
        <v>692</v>
      </c>
      <c r="B266" s="12">
        <v>-1.5045166015625E-2</v>
      </c>
      <c r="C266" s="11">
        <v>-6.4697265625E-3</v>
      </c>
      <c r="D266" s="11">
        <v>-3.082275390625E-3</v>
      </c>
      <c r="E266" s="15">
        <v>2.5787353515625E-3</v>
      </c>
    </row>
    <row r="267" spans="1:5" x14ac:dyDescent="0.25">
      <c r="A267">
        <f t="shared" si="3"/>
        <v>694</v>
      </c>
      <c r="B267" s="12">
        <v>-3.60107421875E-3</v>
      </c>
      <c r="C267" s="11">
        <v>-4.150390625E-3</v>
      </c>
      <c r="D267" s="16">
        <v>-4.119873046875E-4</v>
      </c>
      <c r="E267" s="12">
        <v>-1.77001953125E-3</v>
      </c>
    </row>
    <row r="268" spans="1:5" x14ac:dyDescent="0.25">
      <c r="A268">
        <f t="shared" si="3"/>
        <v>696</v>
      </c>
      <c r="B268" s="15">
        <v>1.31683349609375E-2</v>
      </c>
      <c r="C268" s="11">
        <v>-1.15966796875E-3</v>
      </c>
      <c r="D268" s="16">
        <v>3.2806396484375E-3</v>
      </c>
      <c r="E268" s="12">
        <v>-8.056640625E-3</v>
      </c>
    </row>
    <row r="269" spans="1:5" x14ac:dyDescent="0.25">
      <c r="A269">
        <f t="shared" si="3"/>
        <v>698</v>
      </c>
      <c r="B269" s="15">
        <v>1.31072998046875E-2</v>
      </c>
      <c r="C269" s="16">
        <v>-8.087158203125E-4</v>
      </c>
      <c r="D269" s="11">
        <v>4.94384765625E-3</v>
      </c>
      <c r="E269" s="12">
        <v>-1.2481689453125E-2</v>
      </c>
    </row>
    <row r="270" spans="1:5" x14ac:dyDescent="0.25">
      <c r="A270">
        <f t="shared" si="3"/>
        <v>700</v>
      </c>
      <c r="B270" s="12">
        <v>1.312255859375E-3</v>
      </c>
      <c r="C270" s="16">
        <v>-3.0364990234375E-3</v>
      </c>
      <c r="D270" s="16">
        <v>2.4871826171875E-3</v>
      </c>
      <c r="E270" s="15">
        <v>-7.8277587890625E-3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74"/>
  <sheetViews>
    <sheetView tabSelected="1" topLeftCell="A13" zoomScale="71" zoomScaleNormal="71" workbookViewId="0">
      <selection activeCell="V55" sqref="V55"/>
    </sheetView>
  </sheetViews>
  <sheetFormatPr baseColWidth="10" defaultColWidth="9.140625" defaultRowHeight="15" x14ac:dyDescent="0.25"/>
  <cols>
    <col min="1" max="1" width="11.42578125" customWidth="1"/>
    <col min="2" max="2" width="37.42578125" customWidth="1"/>
    <col min="3" max="3" width="37.5703125" customWidth="1"/>
    <col min="4" max="4" width="37.28515625" customWidth="1"/>
    <col min="5" max="5" width="37.7109375" customWidth="1"/>
  </cols>
  <sheetData>
    <row r="1" spans="1:6" x14ac:dyDescent="0.25">
      <c r="B1" s="11" t="s">
        <v>54</v>
      </c>
      <c r="C1" s="11" t="s">
        <v>54</v>
      </c>
      <c r="D1" s="11" t="s">
        <v>54</v>
      </c>
      <c r="E1" s="11" t="s">
        <v>54</v>
      </c>
      <c r="F1" s="11" t="s">
        <v>54</v>
      </c>
    </row>
    <row r="2" spans="1:6" x14ac:dyDescent="0.25">
      <c r="B2" s="11" t="s">
        <v>55</v>
      </c>
      <c r="C2" s="11" t="s">
        <v>55</v>
      </c>
      <c r="D2" s="11" t="s">
        <v>55</v>
      </c>
      <c r="E2" s="11" t="s">
        <v>55</v>
      </c>
      <c r="F2" s="11" t="s">
        <v>55</v>
      </c>
    </row>
    <row r="3" spans="1:6" x14ac:dyDescent="0.25">
      <c r="B3" s="11" t="s">
        <v>56</v>
      </c>
      <c r="C3" s="11" t="s">
        <v>56</v>
      </c>
      <c r="D3" s="11" t="s">
        <v>56</v>
      </c>
      <c r="E3" s="11" t="s">
        <v>56</v>
      </c>
      <c r="F3" s="11" t="s">
        <v>56</v>
      </c>
    </row>
    <row r="4" spans="1:6" x14ac:dyDescent="0.25">
      <c r="B4" s="11" t="s">
        <v>57</v>
      </c>
      <c r="C4" s="11" t="s">
        <v>57</v>
      </c>
      <c r="D4" s="11" t="s">
        <v>57</v>
      </c>
      <c r="E4" s="11" t="s">
        <v>57</v>
      </c>
      <c r="F4" s="11" t="s">
        <v>57</v>
      </c>
    </row>
    <row r="5" spans="1:6" x14ac:dyDescent="0.25">
      <c r="B5" s="11" t="s">
        <v>58</v>
      </c>
      <c r="C5" s="11" t="s">
        <v>58</v>
      </c>
      <c r="D5" s="11" t="s">
        <v>58</v>
      </c>
      <c r="E5" s="11" t="s">
        <v>58</v>
      </c>
      <c r="F5" s="11" t="s">
        <v>58</v>
      </c>
    </row>
    <row r="6" spans="1:6" x14ac:dyDescent="0.25">
      <c r="B6" s="11" t="s">
        <v>59</v>
      </c>
      <c r="C6" s="11" t="s">
        <v>59</v>
      </c>
      <c r="D6" s="11" t="s">
        <v>59</v>
      </c>
      <c r="E6" s="11" t="s">
        <v>59</v>
      </c>
      <c r="F6" s="11" t="s">
        <v>59</v>
      </c>
    </row>
    <row r="7" spans="1:6" x14ac:dyDescent="0.25">
      <c r="B7" s="11" t="s">
        <v>60</v>
      </c>
      <c r="C7" s="11" t="s">
        <v>60</v>
      </c>
      <c r="D7" s="11" t="s">
        <v>60</v>
      </c>
      <c r="E7" s="11" t="s">
        <v>60</v>
      </c>
      <c r="F7" s="11" t="s">
        <v>60</v>
      </c>
    </row>
    <row r="8" spans="1:6" x14ac:dyDescent="0.25">
      <c r="B8" s="11" t="s">
        <v>61</v>
      </c>
      <c r="C8" s="11" t="s">
        <v>61</v>
      </c>
      <c r="D8" s="11" t="s">
        <v>61</v>
      </c>
      <c r="E8" s="11" t="s">
        <v>61</v>
      </c>
      <c r="F8" s="11" t="s">
        <v>61</v>
      </c>
    </row>
    <row r="9" spans="1:6" x14ac:dyDescent="0.25">
      <c r="B9" s="11" t="s">
        <v>62</v>
      </c>
      <c r="C9" s="11" t="s">
        <v>62</v>
      </c>
      <c r="D9" s="11" t="s">
        <v>62</v>
      </c>
      <c r="E9" s="11" t="s">
        <v>62</v>
      </c>
      <c r="F9" s="11" t="s">
        <v>62</v>
      </c>
    </row>
    <row r="10" spans="1:6" x14ac:dyDescent="0.25">
      <c r="B10" s="11" t="s">
        <v>63</v>
      </c>
      <c r="C10" s="11" t="s">
        <v>63</v>
      </c>
      <c r="D10" s="11" t="s">
        <v>63</v>
      </c>
      <c r="E10" s="11" t="s">
        <v>63</v>
      </c>
      <c r="F10" s="11" t="s">
        <v>63</v>
      </c>
    </row>
    <row r="11" spans="1:6" x14ac:dyDescent="0.25">
      <c r="B11" s="11" t="s">
        <v>64</v>
      </c>
      <c r="C11" s="11" t="s">
        <v>64</v>
      </c>
      <c r="D11" s="11" t="s">
        <v>64</v>
      </c>
      <c r="E11" s="11" t="s">
        <v>64</v>
      </c>
      <c r="F11" s="11" t="s">
        <v>64</v>
      </c>
    </row>
    <row r="12" spans="1:6" x14ac:dyDescent="0.25">
      <c r="B12" s="11" t="s">
        <v>65</v>
      </c>
      <c r="C12" s="11" t="s">
        <v>65</v>
      </c>
      <c r="D12" s="11" t="s">
        <v>65</v>
      </c>
      <c r="E12" s="11" t="s">
        <v>65</v>
      </c>
      <c r="F12" s="11" t="s">
        <v>65</v>
      </c>
    </row>
    <row r="13" spans="1:6" x14ac:dyDescent="0.25">
      <c r="B13" s="12"/>
      <c r="C13" s="11"/>
      <c r="D13" s="12"/>
      <c r="E13" s="11"/>
      <c r="F13" s="12"/>
    </row>
    <row r="14" spans="1:6" x14ac:dyDescent="0.25">
      <c r="A14" t="s">
        <v>67</v>
      </c>
      <c r="B14" s="13" t="s">
        <v>45</v>
      </c>
      <c r="C14" s="14" t="s">
        <v>47</v>
      </c>
      <c r="D14" s="14" t="s">
        <v>48</v>
      </c>
      <c r="E14" s="14" t="s">
        <v>46</v>
      </c>
      <c r="F14" s="13" t="s">
        <v>161</v>
      </c>
    </row>
    <row r="15" spans="1:6" x14ac:dyDescent="0.25">
      <c r="A15">
        <v>190</v>
      </c>
      <c r="B15" s="12">
        <v>0.118682861328125</v>
      </c>
      <c r="C15" s="12">
        <v>1.0162353515625E-2</v>
      </c>
      <c r="D15" s="12">
        <v>2.4444580078125E-2</v>
      </c>
      <c r="E15" s="12">
        <v>-1.2822182144165001E-2</v>
      </c>
      <c r="F15" s="12">
        <v>1.4711761474609399</v>
      </c>
    </row>
    <row r="16" spans="1:6" x14ac:dyDescent="0.25">
      <c r="A16">
        <f>A15+2</f>
        <v>192</v>
      </c>
      <c r="B16" s="12">
        <v>0.191390991210938</v>
      </c>
      <c r="C16" s="12">
        <v>0.64970397949218806</v>
      </c>
      <c r="D16" s="12">
        <v>0.665863037109375</v>
      </c>
      <c r="E16" s="12">
        <v>0.38986730111694301</v>
      </c>
      <c r="F16" s="12">
        <v>1.55633544921875</v>
      </c>
    </row>
    <row r="17" spans="1:6" x14ac:dyDescent="0.25">
      <c r="A17">
        <f t="shared" ref="A17:A80" si="0">A16+2</f>
        <v>194</v>
      </c>
      <c r="B17" s="12">
        <v>-9.368896484375E-3</v>
      </c>
      <c r="C17" s="12">
        <v>0.79045104980468806</v>
      </c>
      <c r="D17" s="12">
        <v>0.759002685546875</v>
      </c>
      <c r="E17" s="12">
        <v>0.589130449615479</v>
      </c>
      <c r="F17" s="12">
        <v>2.3957977294921902</v>
      </c>
    </row>
    <row r="18" spans="1:6" x14ac:dyDescent="0.25">
      <c r="A18">
        <f t="shared" si="0"/>
        <v>196</v>
      </c>
      <c r="B18" s="12">
        <v>0.53163146972656306</v>
      </c>
      <c r="C18" s="12">
        <v>0.859405517578125</v>
      </c>
      <c r="D18" s="12">
        <v>1.0777893066406301</v>
      </c>
      <c r="E18" s="12">
        <v>0.63501450282287597</v>
      </c>
      <c r="F18" s="12">
        <v>1.9866943359375</v>
      </c>
    </row>
    <row r="19" spans="1:6" x14ac:dyDescent="0.25">
      <c r="A19">
        <f t="shared" si="0"/>
        <v>198</v>
      </c>
      <c r="B19" s="15">
        <v>2.6092529296875E-3</v>
      </c>
      <c r="C19" s="12">
        <v>1.06640625</v>
      </c>
      <c r="D19" s="12">
        <v>1.03826904296875</v>
      </c>
      <c r="E19" s="12">
        <v>0.57756717938232405</v>
      </c>
      <c r="F19" s="12">
        <v>2.6391906738281299</v>
      </c>
    </row>
    <row r="20" spans="1:6" x14ac:dyDescent="0.25">
      <c r="A20">
        <f t="shared" si="0"/>
        <v>200</v>
      </c>
      <c r="B20" s="12">
        <v>0.53411865234375</v>
      </c>
      <c r="C20" s="12">
        <v>0.738037109375</v>
      </c>
      <c r="D20" s="12">
        <v>1.14862060546875</v>
      </c>
      <c r="E20" s="12">
        <v>0.48318334043884298</v>
      </c>
      <c r="F20" s="12">
        <v>2.1569976806640598</v>
      </c>
    </row>
    <row r="21" spans="1:6" x14ac:dyDescent="0.25">
      <c r="A21">
        <f t="shared" si="0"/>
        <v>202</v>
      </c>
      <c r="B21" s="15">
        <v>2.06756591796875E-2</v>
      </c>
      <c r="C21" s="12">
        <v>0.97906494140625</v>
      </c>
      <c r="D21" s="12">
        <v>1.29962158203125</v>
      </c>
      <c r="E21" s="12">
        <v>0.38670224578857398</v>
      </c>
      <c r="F21" s="12">
        <v>3.0069732666015598</v>
      </c>
    </row>
    <row r="22" spans="1:6" x14ac:dyDescent="0.25">
      <c r="A22">
        <f t="shared" si="0"/>
        <v>204</v>
      </c>
      <c r="B22" s="12">
        <v>0.54685974121093806</v>
      </c>
      <c r="C22" s="12">
        <v>0.638824462890625</v>
      </c>
      <c r="D22" s="12">
        <v>1.0453796386718801</v>
      </c>
      <c r="E22" s="12">
        <v>0.340940390487671</v>
      </c>
      <c r="F22" s="12">
        <v>2.35784912109375</v>
      </c>
    </row>
    <row r="23" spans="1:6" x14ac:dyDescent="0.25">
      <c r="A23">
        <f t="shared" si="0"/>
        <v>206</v>
      </c>
      <c r="B23" s="12">
        <v>0.43377685546875</v>
      </c>
      <c r="C23" s="12">
        <v>0.69523620605468806</v>
      </c>
      <c r="D23" s="12">
        <v>1.32025146484375</v>
      </c>
      <c r="E23" s="12">
        <v>0.26980398701477099</v>
      </c>
      <c r="F23" s="12">
        <v>3.0802001953125</v>
      </c>
    </row>
    <row r="24" spans="1:6" x14ac:dyDescent="0.25">
      <c r="A24">
        <f t="shared" si="0"/>
        <v>208</v>
      </c>
      <c r="B24" s="12">
        <v>0.4976806640625</v>
      </c>
      <c r="C24" s="12">
        <v>0.548095703125</v>
      </c>
      <c r="D24" s="12">
        <v>0.84794616699218806</v>
      </c>
      <c r="E24" s="12">
        <v>0.255247381027222</v>
      </c>
      <c r="F24" s="12">
        <v>2.3066101074218799</v>
      </c>
    </row>
    <row r="25" spans="1:6" x14ac:dyDescent="0.25">
      <c r="A25">
        <f t="shared" si="0"/>
        <v>210</v>
      </c>
      <c r="B25" s="12">
        <v>0.821929931640625</v>
      </c>
      <c r="C25" s="12">
        <v>0.553619384765625</v>
      </c>
      <c r="D25" s="12">
        <v>0.87646484375</v>
      </c>
      <c r="E25" s="12">
        <v>0.21884879814147901</v>
      </c>
      <c r="F25" s="12">
        <v>2.305419921875</v>
      </c>
    </row>
    <row r="26" spans="1:6" x14ac:dyDescent="0.25">
      <c r="A26">
        <f t="shared" si="0"/>
        <v>212</v>
      </c>
      <c r="B26" s="12">
        <v>0.446151733398438</v>
      </c>
      <c r="C26" s="12">
        <v>0.459335327148438</v>
      </c>
      <c r="D26" s="12">
        <v>0.66334533691406306</v>
      </c>
      <c r="E26" s="12">
        <v>0.20118052523803701</v>
      </c>
      <c r="F26" s="12">
        <v>1.5945892333984399</v>
      </c>
    </row>
    <row r="27" spans="1:6" x14ac:dyDescent="0.25">
      <c r="A27">
        <f t="shared" si="0"/>
        <v>214</v>
      </c>
      <c r="B27" s="12">
        <v>0.81684875488281306</v>
      </c>
      <c r="C27" s="12">
        <v>0.466262817382813</v>
      </c>
      <c r="D27" s="12">
        <v>0.682647705078125</v>
      </c>
      <c r="E27" s="12">
        <v>0.17998985357666</v>
      </c>
      <c r="F27" s="12">
        <v>1.3744354248046899</v>
      </c>
    </row>
    <row r="28" spans="1:6" x14ac:dyDescent="0.25">
      <c r="A28">
        <f t="shared" si="0"/>
        <v>216</v>
      </c>
      <c r="B28" s="12">
        <v>0.391189575195313</v>
      </c>
      <c r="C28" s="12">
        <v>0.38616943359375</v>
      </c>
      <c r="D28" s="12">
        <v>0.54508972167968806</v>
      </c>
      <c r="E28" s="12">
        <v>0.170073037765503</v>
      </c>
      <c r="F28" s="12">
        <v>1.0968475341796899</v>
      </c>
    </row>
    <row r="29" spans="1:6" x14ac:dyDescent="0.25">
      <c r="A29">
        <f t="shared" si="0"/>
        <v>218</v>
      </c>
      <c r="B29" s="12">
        <v>0.75341796875</v>
      </c>
      <c r="C29" s="12">
        <v>0.399932861328125</v>
      </c>
      <c r="D29" s="12">
        <v>0.57684326171875</v>
      </c>
      <c r="E29" s="12">
        <v>0.16013977418518099</v>
      </c>
      <c r="F29" s="12">
        <v>0.97599792480468806</v>
      </c>
    </row>
    <row r="30" spans="1:6" x14ac:dyDescent="0.25">
      <c r="A30">
        <f t="shared" si="0"/>
        <v>220</v>
      </c>
      <c r="B30" s="12">
        <v>0.351028442382813</v>
      </c>
      <c r="C30" s="12">
        <v>0.34771728515625</v>
      </c>
      <c r="D30" s="12">
        <v>0.486343383789063</v>
      </c>
      <c r="E30" s="12">
        <v>0.153875882400513</v>
      </c>
      <c r="F30" s="12">
        <v>0.84181213378906306</v>
      </c>
    </row>
    <row r="31" spans="1:6" x14ac:dyDescent="0.25">
      <c r="A31">
        <f t="shared" si="0"/>
        <v>222</v>
      </c>
      <c r="B31" s="12">
        <v>0.970672607421875</v>
      </c>
      <c r="C31" s="12">
        <v>0.373275756835938</v>
      </c>
      <c r="D31" s="12">
        <v>0.51911926269531306</v>
      </c>
      <c r="E31" s="12">
        <v>0.149538757598877</v>
      </c>
      <c r="F31" s="12">
        <v>0.78923034667968806</v>
      </c>
    </row>
    <row r="32" spans="1:6" x14ac:dyDescent="0.25">
      <c r="A32">
        <f t="shared" si="0"/>
        <v>224</v>
      </c>
      <c r="B32" s="12">
        <v>0.32098388671875</v>
      </c>
      <c r="C32" s="12">
        <v>0.340652465820313</v>
      </c>
      <c r="D32" s="12">
        <v>0.4571533203125</v>
      </c>
      <c r="E32" s="12">
        <v>0.14921297286987301</v>
      </c>
      <c r="F32" s="12">
        <v>0.71543884277343806</v>
      </c>
    </row>
    <row r="33" spans="1:6" x14ac:dyDescent="0.25">
      <c r="A33">
        <f t="shared" si="0"/>
        <v>226</v>
      </c>
      <c r="B33" s="12">
        <v>0.582794189453125</v>
      </c>
      <c r="C33" s="12">
        <v>0.36083984375</v>
      </c>
      <c r="D33" s="12">
        <v>0.473159790039063</v>
      </c>
      <c r="E33" s="12">
        <v>0.14649763774108901</v>
      </c>
      <c r="F33" s="12">
        <v>0.68318176269531306</v>
      </c>
    </row>
    <row r="34" spans="1:6" x14ac:dyDescent="0.25">
      <c r="A34">
        <f t="shared" si="0"/>
        <v>228</v>
      </c>
      <c r="B34" s="12">
        <v>0.329391479492188</v>
      </c>
      <c r="C34" s="12">
        <v>0.339797973632813</v>
      </c>
      <c r="D34" s="12">
        <v>0.430328369140625</v>
      </c>
      <c r="E34" s="12">
        <v>0.144660970184326</v>
      </c>
      <c r="F34" s="12">
        <v>0.625030517578125</v>
      </c>
    </row>
    <row r="35" spans="1:6" x14ac:dyDescent="0.25">
      <c r="A35">
        <f t="shared" si="0"/>
        <v>230</v>
      </c>
      <c r="B35" s="12">
        <v>0.441360473632813</v>
      </c>
      <c r="C35" s="12">
        <v>0.338302612304688</v>
      </c>
      <c r="D35" s="12">
        <v>0.421890258789063</v>
      </c>
      <c r="E35" s="12">
        <v>0.14226243626403801</v>
      </c>
      <c r="F35" s="12">
        <v>0.59326171875</v>
      </c>
    </row>
    <row r="36" spans="1:6" x14ac:dyDescent="0.25">
      <c r="A36">
        <f t="shared" si="0"/>
        <v>232</v>
      </c>
      <c r="B36" s="12">
        <v>0.3160400390625</v>
      </c>
      <c r="C36" s="12">
        <v>0.321640014648438</v>
      </c>
      <c r="D36" s="12">
        <v>0.389251708984375</v>
      </c>
      <c r="E36" s="12">
        <v>0.14285250823974599</v>
      </c>
      <c r="F36" s="12">
        <v>0.555572509765625</v>
      </c>
    </row>
    <row r="37" spans="1:6" x14ac:dyDescent="0.25">
      <c r="A37">
        <f t="shared" si="0"/>
        <v>234</v>
      </c>
      <c r="B37" s="12">
        <v>0.3924560546875</v>
      </c>
      <c r="C37" s="12">
        <v>0.326141357421875</v>
      </c>
      <c r="D37" s="12">
        <v>0.385284423828125</v>
      </c>
      <c r="E37" s="12">
        <v>0.14094351013183601</v>
      </c>
      <c r="F37" s="12">
        <v>0.53810119628906306</v>
      </c>
    </row>
    <row r="38" spans="1:6" x14ac:dyDescent="0.25">
      <c r="A38">
        <f t="shared" si="0"/>
        <v>236</v>
      </c>
      <c r="B38" s="12">
        <v>0.299224853515625</v>
      </c>
      <c r="C38" s="12">
        <v>0.312103271484375</v>
      </c>
      <c r="D38" s="12">
        <v>0.358291625976563</v>
      </c>
      <c r="E38" s="12">
        <v>0.13861849575805699</v>
      </c>
      <c r="F38" s="12">
        <v>0.51280212402343806</v>
      </c>
    </row>
    <row r="39" spans="1:6" x14ac:dyDescent="0.25">
      <c r="A39">
        <f t="shared" si="0"/>
        <v>238</v>
      </c>
      <c r="B39" s="12">
        <v>0.358810424804688</v>
      </c>
      <c r="C39" s="12">
        <v>0.32147216796875</v>
      </c>
      <c r="D39" s="12">
        <v>0.355560302734375</v>
      </c>
      <c r="E39" s="12">
        <v>0.13897010810852101</v>
      </c>
      <c r="F39" s="12">
        <v>0.513885498046875</v>
      </c>
    </row>
    <row r="40" spans="1:6" x14ac:dyDescent="0.25">
      <c r="A40">
        <f t="shared" si="0"/>
        <v>240</v>
      </c>
      <c r="B40" s="12">
        <v>0.262283325195313</v>
      </c>
      <c r="C40" s="12">
        <v>0.309417724609375</v>
      </c>
      <c r="D40" s="12">
        <v>0.328659057617188</v>
      </c>
      <c r="E40" s="12">
        <v>0.142647208374023</v>
      </c>
      <c r="F40" s="12">
        <v>0.51458740234375</v>
      </c>
    </row>
    <row r="41" spans="1:6" x14ac:dyDescent="0.25">
      <c r="A41">
        <f t="shared" si="0"/>
        <v>242</v>
      </c>
      <c r="B41" s="12">
        <v>0.304977416992188</v>
      </c>
      <c r="C41" s="12">
        <v>0.323577880859375</v>
      </c>
      <c r="D41" s="12">
        <v>0.331207275390625</v>
      </c>
      <c r="E41" s="12">
        <v>0.14465126005554199</v>
      </c>
      <c r="F41" s="12">
        <v>0.529876708984375</v>
      </c>
    </row>
    <row r="42" spans="1:6" x14ac:dyDescent="0.25">
      <c r="A42">
        <f t="shared" si="0"/>
        <v>244</v>
      </c>
      <c r="B42" s="12">
        <v>0.224105834960938</v>
      </c>
      <c r="C42" s="12">
        <v>0.315872192382813</v>
      </c>
      <c r="D42" s="12">
        <v>0.312393188476563</v>
      </c>
      <c r="E42" s="12">
        <v>0.145605428833008</v>
      </c>
      <c r="F42" s="12">
        <v>0.52983093261718806</v>
      </c>
    </row>
    <row r="43" spans="1:6" x14ac:dyDescent="0.25">
      <c r="A43">
        <f t="shared" si="0"/>
        <v>246</v>
      </c>
      <c r="B43" s="12">
        <v>0.284759521484375</v>
      </c>
      <c r="C43" s="12">
        <v>0.346176147460938</v>
      </c>
      <c r="D43" s="12">
        <v>0.332427978515625</v>
      </c>
      <c r="E43" s="12">
        <v>0.142377900924683</v>
      </c>
      <c r="F43" s="12">
        <v>0.55194091796875</v>
      </c>
    </row>
    <row r="44" spans="1:6" x14ac:dyDescent="0.25">
      <c r="A44">
        <f t="shared" si="0"/>
        <v>248</v>
      </c>
      <c r="B44" s="12">
        <v>0.216079711914063</v>
      </c>
      <c r="C44" s="12">
        <v>0.323074340820313</v>
      </c>
      <c r="D44" s="12">
        <v>0.30096435546875</v>
      </c>
      <c r="E44" s="12">
        <v>0.13674093997192399</v>
      </c>
      <c r="F44" s="12">
        <v>0.55735778808593806</v>
      </c>
    </row>
    <row r="45" spans="1:6" x14ac:dyDescent="0.25">
      <c r="A45">
        <f t="shared" si="0"/>
        <v>250</v>
      </c>
      <c r="B45" s="12">
        <v>0.267868041992188</v>
      </c>
      <c r="C45" s="12">
        <v>0.326263427734375</v>
      </c>
      <c r="D45" s="12">
        <v>0.298324584960938</v>
      </c>
      <c r="E45" s="12">
        <v>0.128730942443848</v>
      </c>
      <c r="F45" s="12">
        <v>0.558563232421875</v>
      </c>
    </row>
    <row r="46" spans="1:6" x14ac:dyDescent="0.25">
      <c r="A46">
        <f t="shared" si="0"/>
        <v>252</v>
      </c>
      <c r="B46" s="12">
        <v>0.1942138671875</v>
      </c>
      <c r="C46" s="12">
        <v>0.289596557617188</v>
      </c>
      <c r="D46" s="12">
        <v>0.262298583984375</v>
      </c>
      <c r="E46" s="12">
        <v>0.120830002212524</v>
      </c>
      <c r="F46" s="12">
        <v>0.52980041503906306</v>
      </c>
    </row>
    <row r="47" spans="1:6" x14ac:dyDescent="0.25">
      <c r="A47">
        <f t="shared" si="0"/>
        <v>254</v>
      </c>
      <c r="B47" s="12">
        <v>0.223663330078125</v>
      </c>
      <c r="C47" s="12">
        <v>0.289749145507813</v>
      </c>
      <c r="D47" s="12">
        <v>0.259994506835938</v>
      </c>
      <c r="E47" s="12">
        <v>0.11711346693420401</v>
      </c>
      <c r="F47" s="12">
        <v>0.511444091796875</v>
      </c>
    </row>
    <row r="48" spans="1:6" x14ac:dyDescent="0.25">
      <c r="A48">
        <f t="shared" si="0"/>
        <v>256</v>
      </c>
      <c r="B48" s="12">
        <v>0.175674438476563</v>
      </c>
      <c r="C48" s="12">
        <v>0.271942138671875</v>
      </c>
      <c r="D48" s="12">
        <v>0.244674682617188</v>
      </c>
      <c r="E48" s="12">
        <v>0.11903679904174801</v>
      </c>
      <c r="F48" s="12">
        <v>0.494293212890625</v>
      </c>
    </row>
    <row r="49" spans="1:6" x14ac:dyDescent="0.25">
      <c r="A49">
        <f t="shared" si="0"/>
        <v>258</v>
      </c>
      <c r="B49" s="12">
        <v>0.20379638671875</v>
      </c>
      <c r="C49" s="12">
        <v>0.277557373046875</v>
      </c>
      <c r="D49" s="12">
        <v>0.251144409179688</v>
      </c>
      <c r="E49" s="12">
        <v>0.121806035293579</v>
      </c>
      <c r="F49" s="12">
        <v>0.494216918945313</v>
      </c>
    </row>
    <row r="50" spans="1:6" x14ac:dyDescent="0.25">
      <c r="A50">
        <f t="shared" si="0"/>
        <v>260</v>
      </c>
      <c r="B50" s="12">
        <v>0.173141479492188</v>
      </c>
      <c r="C50" s="12">
        <v>0.267959594726563</v>
      </c>
      <c r="D50" s="12">
        <v>0.245315551757813</v>
      </c>
      <c r="E50" s="12">
        <v>0.124586567001343</v>
      </c>
      <c r="F50" s="12">
        <v>0.47857666015625</v>
      </c>
    </row>
    <row r="51" spans="1:6" x14ac:dyDescent="0.25">
      <c r="A51">
        <f t="shared" si="0"/>
        <v>262</v>
      </c>
      <c r="B51" s="12">
        <v>0.19482421875</v>
      </c>
      <c r="C51" s="12">
        <v>0.26971435546875</v>
      </c>
      <c r="D51" s="12">
        <v>0.248764038085938</v>
      </c>
      <c r="E51" s="12">
        <v>0.123989427108765</v>
      </c>
      <c r="F51" s="12">
        <v>0.473739624023438</v>
      </c>
    </row>
    <row r="52" spans="1:6" x14ac:dyDescent="0.25">
      <c r="A52">
        <f t="shared" si="0"/>
        <v>264</v>
      </c>
      <c r="B52" s="12">
        <v>0.166549682617188</v>
      </c>
      <c r="C52" s="12">
        <v>0.252349853515625</v>
      </c>
      <c r="D52" s="12">
        <v>0.235031127929688</v>
      </c>
      <c r="E52" s="12">
        <v>0.11986896368408199</v>
      </c>
      <c r="F52" s="12">
        <v>0.463775634765625</v>
      </c>
    </row>
    <row r="53" spans="1:6" x14ac:dyDescent="0.25">
      <c r="A53">
        <f t="shared" si="0"/>
        <v>266</v>
      </c>
      <c r="B53" s="12">
        <v>0.180145263671875</v>
      </c>
      <c r="C53" s="12">
        <v>0.244705200195313</v>
      </c>
      <c r="D53" s="12">
        <v>0.229507446289063</v>
      </c>
      <c r="E53" s="12">
        <v>0.11145834077453599</v>
      </c>
      <c r="F53" s="12">
        <v>0.449630737304688</v>
      </c>
    </row>
    <row r="54" spans="1:6" x14ac:dyDescent="0.25">
      <c r="A54">
        <f t="shared" si="0"/>
        <v>268</v>
      </c>
      <c r="B54" s="12">
        <v>0.153717041015625</v>
      </c>
      <c r="C54" s="12">
        <v>0.223846435546875</v>
      </c>
      <c r="D54" s="12">
        <v>0.2125244140625</v>
      </c>
      <c r="E54" s="12">
        <v>0.102622652023315</v>
      </c>
      <c r="F54" s="12">
        <v>0.430511474609375</v>
      </c>
    </row>
    <row r="55" spans="1:6" x14ac:dyDescent="0.25">
      <c r="A55">
        <f t="shared" si="0"/>
        <v>270</v>
      </c>
      <c r="B55" s="12">
        <v>0.17535400390625</v>
      </c>
      <c r="C55" s="12">
        <v>0.2130126953125</v>
      </c>
      <c r="D55" s="12">
        <v>0.206161499023438</v>
      </c>
      <c r="E55" s="15">
        <v>9.5339659103393606E-2</v>
      </c>
      <c r="F55" s="12">
        <v>0.407562255859375</v>
      </c>
    </row>
    <row r="56" spans="1:6" x14ac:dyDescent="0.25">
      <c r="A56">
        <f t="shared" si="0"/>
        <v>272</v>
      </c>
      <c r="B56" s="12">
        <v>0.154006958007813</v>
      </c>
      <c r="C56" s="12">
        <v>0.190719604492188</v>
      </c>
      <c r="D56" s="12">
        <v>0.18951416015625</v>
      </c>
      <c r="E56" s="15">
        <v>9.0885484313964801E-2</v>
      </c>
      <c r="F56" s="12">
        <v>0.387039184570313</v>
      </c>
    </row>
    <row r="57" spans="1:6" x14ac:dyDescent="0.25">
      <c r="A57">
        <f t="shared" si="0"/>
        <v>274</v>
      </c>
      <c r="B57" s="12">
        <v>0.182937622070313</v>
      </c>
      <c r="C57" s="12">
        <v>0.181427001953125</v>
      </c>
      <c r="D57" s="12">
        <v>0.187286376953125</v>
      </c>
      <c r="E57" s="15">
        <v>8.7781017425537095E-2</v>
      </c>
      <c r="F57" s="12">
        <v>0.37103271484375</v>
      </c>
    </row>
    <row r="58" spans="1:6" x14ac:dyDescent="0.25">
      <c r="A58">
        <f t="shared" si="0"/>
        <v>276</v>
      </c>
      <c r="B58" s="12">
        <v>0.15826416015625</v>
      </c>
      <c r="C58" s="12">
        <v>0.163818359375</v>
      </c>
      <c r="D58" s="12">
        <v>0.1761474609375</v>
      </c>
      <c r="E58" s="15">
        <v>8.8192343765258793E-2</v>
      </c>
      <c r="F58" s="12">
        <v>0.355545043945313</v>
      </c>
    </row>
    <row r="59" spans="1:6" x14ac:dyDescent="0.25">
      <c r="A59">
        <f t="shared" si="0"/>
        <v>278</v>
      </c>
      <c r="B59" s="12">
        <v>0.198333740234375</v>
      </c>
      <c r="C59" s="12">
        <v>0.178604125976563</v>
      </c>
      <c r="D59" s="12">
        <v>0.1962890625</v>
      </c>
      <c r="E59" s="15">
        <v>9.1267151824951195E-2</v>
      </c>
      <c r="F59" s="12">
        <v>0.346893310546875</v>
      </c>
    </row>
    <row r="60" spans="1:6" x14ac:dyDescent="0.25">
      <c r="A60">
        <f t="shared" si="0"/>
        <v>280</v>
      </c>
      <c r="B60" s="12">
        <v>0.169479370117188</v>
      </c>
      <c r="C60" s="12">
        <v>0.172164916992188</v>
      </c>
      <c r="D60" s="12">
        <v>0.19134521484375</v>
      </c>
      <c r="E60" s="15">
        <v>9.6425806365966801E-2</v>
      </c>
      <c r="F60" s="12">
        <v>0.32989501953125</v>
      </c>
    </row>
    <row r="61" spans="1:6" x14ac:dyDescent="0.25">
      <c r="A61">
        <f t="shared" si="0"/>
        <v>282</v>
      </c>
      <c r="B61" s="12">
        <v>0.22076416015625</v>
      </c>
      <c r="C61" s="12">
        <v>0.182220458984375</v>
      </c>
      <c r="D61" s="12">
        <v>0.205123901367188</v>
      </c>
      <c r="E61" s="12">
        <v>0.10225135519409199</v>
      </c>
      <c r="F61" s="12">
        <v>0.321746826171875</v>
      </c>
    </row>
    <row r="62" spans="1:6" x14ac:dyDescent="0.25">
      <c r="A62">
        <f t="shared" si="0"/>
        <v>284</v>
      </c>
      <c r="B62" s="12">
        <v>0.193466186523438</v>
      </c>
      <c r="C62" s="12">
        <v>0.180648803710938</v>
      </c>
      <c r="D62" s="12">
        <v>0.206619262695313</v>
      </c>
      <c r="E62" s="12">
        <v>0.111079909973145</v>
      </c>
      <c r="F62" s="12">
        <v>0.309646606445313</v>
      </c>
    </row>
    <row r="63" spans="1:6" x14ac:dyDescent="0.25">
      <c r="A63">
        <f t="shared" si="0"/>
        <v>286</v>
      </c>
      <c r="B63" s="12">
        <v>0.254745483398438</v>
      </c>
      <c r="C63" s="12">
        <v>0.193069458007813</v>
      </c>
      <c r="D63" s="12">
        <v>0.22613525390625</v>
      </c>
      <c r="E63" s="12">
        <v>0.119305115661621</v>
      </c>
      <c r="F63" s="12">
        <v>0.308914184570313</v>
      </c>
    </row>
    <row r="64" spans="1:6" x14ac:dyDescent="0.25">
      <c r="A64">
        <f t="shared" si="0"/>
        <v>288</v>
      </c>
      <c r="B64" s="12">
        <v>0.229583740234375</v>
      </c>
      <c r="C64" s="12">
        <v>0.17864990234375</v>
      </c>
      <c r="D64" s="12">
        <v>0.213729858398438</v>
      </c>
      <c r="E64" s="12">
        <v>0.12688932073974599</v>
      </c>
      <c r="F64" s="12">
        <v>0.30169677734375</v>
      </c>
    </row>
    <row r="65" spans="1:6" x14ac:dyDescent="0.25">
      <c r="A65">
        <f t="shared" si="0"/>
        <v>290</v>
      </c>
      <c r="B65" s="12">
        <v>0.290328979492188</v>
      </c>
      <c r="C65" s="12">
        <v>0.193206787109375</v>
      </c>
      <c r="D65" s="12">
        <v>0.228347778320313</v>
      </c>
      <c r="E65" s="12">
        <v>0.13262582702636699</v>
      </c>
      <c r="F65" s="12">
        <v>0.302963256835938</v>
      </c>
    </row>
    <row r="66" spans="1:6" x14ac:dyDescent="0.25">
      <c r="A66">
        <f t="shared" si="0"/>
        <v>292</v>
      </c>
      <c r="B66" s="12">
        <v>0.261672973632813</v>
      </c>
      <c r="C66" s="12">
        <v>0.197952270507813</v>
      </c>
      <c r="D66" s="12">
        <v>0.227310180664063</v>
      </c>
      <c r="E66" s="12">
        <v>0.138277782531738</v>
      </c>
      <c r="F66" s="12">
        <v>0.305801391601563</v>
      </c>
    </row>
    <row r="67" spans="1:6" x14ac:dyDescent="0.25">
      <c r="A67">
        <f t="shared" si="0"/>
        <v>294</v>
      </c>
      <c r="B67" s="12">
        <v>0.311798095703125</v>
      </c>
      <c r="C67" s="12">
        <v>0.2174072265625</v>
      </c>
      <c r="D67" s="12">
        <v>0.2427978515625</v>
      </c>
      <c r="E67" s="12">
        <v>0.14349826483154299</v>
      </c>
      <c r="F67" s="12">
        <v>0.317855834960938</v>
      </c>
    </row>
    <row r="68" spans="1:6" x14ac:dyDescent="0.25">
      <c r="A68">
        <f t="shared" si="0"/>
        <v>296</v>
      </c>
      <c r="B68" s="12">
        <v>0.281707763671875</v>
      </c>
      <c r="C68" s="12">
        <v>0.224075317382813</v>
      </c>
      <c r="D68" s="12">
        <v>0.24822998046875</v>
      </c>
      <c r="E68" s="12">
        <v>0.15056789913940399</v>
      </c>
      <c r="F68" s="12">
        <v>0.329498291015625</v>
      </c>
    </row>
    <row r="69" spans="1:6" x14ac:dyDescent="0.25">
      <c r="A69">
        <f t="shared" si="0"/>
        <v>298</v>
      </c>
      <c r="B69" s="12">
        <v>0.327301025390625</v>
      </c>
      <c r="C69" s="12">
        <v>0.242691040039063</v>
      </c>
      <c r="D69" s="12">
        <v>0.269973754882813</v>
      </c>
      <c r="E69" s="12">
        <v>0.159410061309814</v>
      </c>
      <c r="F69" s="12">
        <v>0.3477783203125</v>
      </c>
    </row>
    <row r="70" spans="1:6" x14ac:dyDescent="0.25">
      <c r="A70">
        <f t="shared" si="0"/>
        <v>300</v>
      </c>
      <c r="B70" s="12">
        <v>0.300643920898438</v>
      </c>
      <c r="C70" s="12">
        <v>0.251739501953125</v>
      </c>
      <c r="D70" s="12">
        <v>0.280990600585938</v>
      </c>
      <c r="E70" s="12">
        <v>0.16989706645202601</v>
      </c>
      <c r="F70" s="12">
        <v>0.365280151367188</v>
      </c>
    </row>
    <row r="71" spans="1:6" x14ac:dyDescent="0.25">
      <c r="A71">
        <f t="shared" si="0"/>
        <v>302</v>
      </c>
      <c r="B71" s="12">
        <v>0.34576416015625</v>
      </c>
      <c r="C71" s="12">
        <v>0.275802612304688</v>
      </c>
      <c r="D71" s="12">
        <v>0.306564331054688</v>
      </c>
      <c r="E71" s="12">
        <v>0.17863195481872601</v>
      </c>
      <c r="F71" s="12">
        <v>0.392745971679688</v>
      </c>
    </row>
    <row r="72" spans="1:6" x14ac:dyDescent="0.25">
      <c r="A72">
        <f t="shared" si="0"/>
        <v>304</v>
      </c>
      <c r="B72" s="12">
        <v>0.323410034179688</v>
      </c>
      <c r="C72" s="12">
        <v>0.292312622070313</v>
      </c>
      <c r="D72" s="12">
        <v>0.318328857421875</v>
      </c>
      <c r="E72" s="12">
        <v>0.18709535591125501</v>
      </c>
      <c r="F72" s="12">
        <v>0.417251586914063</v>
      </c>
    </row>
    <row r="73" spans="1:6" x14ac:dyDescent="0.25">
      <c r="A73">
        <f t="shared" si="0"/>
        <v>306</v>
      </c>
      <c r="B73" s="12">
        <v>0.366622924804688</v>
      </c>
      <c r="C73" s="12">
        <v>0.326019287109375</v>
      </c>
      <c r="D73" s="12">
        <v>0.344451904296875</v>
      </c>
      <c r="E73" s="12">
        <v>0.19493493077087401</v>
      </c>
      <c r="F73" s="12">
        <v>0.453948974609375</v>
      </c>
    </row>
    <row r="74" spans="1:6" x14ac:dyDescent="0.25">
      <c r="A74">
        <f t="shared" si="0"/>
        <v>308</v>
      </c>
      <c r="B74" s="12">
        <v>0.340591430664063</v>
      </c>
      <c r="C74" s="12">
        <v>0.347732543945313</v>
      </c>
      <c r="D74" s="12">
        <v>0.35589599609375</v>
      </c>
      <c r="E74" s="12">
        <v>0.204891115539551</v>
      </c>
      <c r="F74" s="12">
        <v>0.48828125</v>
      </c>
    </row>
    <row r="75" spans="1:6" x14ac:dyDescent="0.25">
      <c r="A75">
        <f t="shared" si="0"/>
        <v>310</v>
      </c>
      <c r="B75" s="12">
        <v>0.37884521484375</v>
      </c>
      <c r="C75" s="12">
        <v>0.387496948242188</v>
      </c>
      <c r="D75" s="12">
        <v>0.385986328125</v>
      </c>
      <c r="E75" s="12">
        <v>0.21622435510253901</v>
      </c>
      <c r="F75" s="12">
        <v>0.53300476074218806</v>
      </c>
    </row>
    <row r="76" spans="1:6" x14ac:dyDescent="0.25">
      <c r="A76">
        <f t="shared" si="0"/>
        <v>312</v>
      </c>
      <c r="B76" s="12">
        <v>0.346389770507813</v>
      </c>
      <c r="C76" s="12">
        <v>0.410476684570313</v>
      </c>
      <c r="D76" s="12">
        <v>0.40155029296875</v>
      </c>
      <c r="E76" s="12">
        <v>0.231971013336182</v>
      </c>
      <c r="F76" s="12">
        <v>0.55464172363281306</v>
      </c>
    </row>
    <row r="77" spans="1:6" x14ac:dyDescent="0.25">
      <c r="A77">
        <f t="shared" si="0"/>
        <v>314</v>
      </c>
      <c r="B77" s="12">
        <v>0.38189697265625</v>
      </c>
      <c r="C77" s="12">
        <v>0.459884643554688</v>
      </c>
      <c r="D77" s="12">
        <v>0.442581176757813</v>
      </c>
      <c r="E77" s="12">
        <v>0.25028418411254899</v>
      </c>
      <c r="F77" s="12">
        <v>0.57377624511718806</v>
      </c>
    </row>
    <row r="78" spans="1:6" x14ac:dyDescent="0.25">
      <c r="A78">
        <f t="shared" si="0"/>
        <v>316</v>
      </c>
      <c r="B78" s="12">
        <v>0.343338012695313</v>
      </c>
      <c r="C78" s="12">
        <v>0.486419677734375</v>
      </c>
      <c r="D78" s="12">
        <v>0.463211059570313</v>
      </c>
      <c r="E78" s="12">
        <v>0.272279145080566</v>
      </c>
      <c r="F78" s="12">
        <v>0.57078552246093806</v>
      </c>
    </row>
    <row r="79" spans="1:6" x14ac:dyDescent="0.25">
      <c r="A79">
        <f t="shared" si="0"/>
        <v>318</v>
      </c>
      <c r="B79" s="12">
        <v>0.38287353515625</v>
      </c>
      <c r="C79" s="12">
        <v>0.547149658203125</v>
      </c>
      <c r="D79" s="12">
        <v>0.513824462890625</v>
      </c>
      <c r="E79" s="12">
        <v>0.29034910025024402</v>
      </c>
      <c r="F79" s="12">
        <v>0.58415222167968806</v>
      </c>
    </row>
    <row r="80" spans="1:6" x14ac:dyDescent="0.25">
      <c r="A80">
        <f t="shared" si="0"/>
        <v>320</v>
      </c>
      <c r="B80" s="12">
        <v>0.342926025390625</v>
      </c>
      <c r="C80" s="12">
        <v>0.56805419921875</v>
      </c>
      <c r="D80" s="12">
        <v>0.52897644042968806</v>
      </c>
      <c r="E80" s="12">
        <v>0.30810185787963901</v>
      </c>
      <c r="F80" s="12">
        <v>0.5869140625</v>
      </c>
    </row>
    <row r="81" spans="1:6" x14ac:dyDescent="0.25">
      <c r="A81">
        <f t="shared" ref="A81:A144" si="1">A80+2</f>
        <v>322</v>
      </c>
      <c r="B81" s="12">
        <v>0.38885498046875</v>
      </c>
      <c r="C81" s="12">
        <v>0.6334228515625</v>
      </c>
      <c r="D81" s="12">
        <v>0.58306884765625</v>
      </c>
      <c r="E81" s="12">
        <v>0.32166888945007299</v>
      </c>
      <c r="F81" s="12">
        <v>0.61383056640625</v>
      </c>
    </row>
    <row r="82" spans="1:6" x14ac:dyDescent="0.25">
      <c r="A82">
        <f t="shared" si="1"/>
        <v>324</v>
      </c>
      <c r="B82" s="12">
        <v>0.342697143554688</v>
      </c>
      <c r="C82" s="12">
        <v>0.63812255859375</v>
      </c>
      <c r="D82" s="12">
        <v>0.58549499511718806</v>
      </c>
      <c r="E82" s="12">
        <v>0.33494567404174802</v>
      </c>
      <c r="F82" s="12">
        <v>0.61192321777343806</v>
      </c>
    </row>
    <row r="83" spans="1:6" x14ac:dyDescent="0.25">
      <c r="A83">
        <f t="shared" si="1"/>
        <v>326</v>
      </c>
      <c r="B83" s="12">
        <v>0.374130249023438</v>
      </c>
      <c r="C83" s="12">
        <v>0.704833984375</v>
      </c>
      <c r="D83" s="12">
        <v>0.6387939453125</v>
      </c>
      <c r="E83" s="12">
        <v>0.34449502423095701</v>
      </c>
      <c r="F83" s="12">
        <v>0.627410888671875</v>
      </c>
    </row>
    <row r="84" spans="1:6" x14ac:dyDescent="0.25">
      <c r="A84">
        <f t="shared" si="1"/>
        <v>328</v>
      </c>
      <c r="B84" s="12">
        <v>0.309890747070313</v>
      </c>
      <c r="C84" s="12">
        <v>0.69427490234375</v>
      </c>
      <c r="D84" s="12">
        <v>0.62748718261718806</v>
      </c>
      <c r="E84" s="12">
        <v>0.35580197378540002</v>
      </c>
      <c r="F84" s="12">
        <v>0.59974670410156306</v>
      </c>
    </row>
    <row r="85" spans="1:6" x14ac:dyDescent="0.25">
      <c r="A85">
        <f t="shared" si="1"/>
        <v>330</v>
      </c>
      <c r="B85" s="12">
        <v>0.320236206054688</v>
      </c>
      <c r="C85" s="12">
        <v>0.764739990234375</v>
      </c>
      <c r="D85" s="12">
        <v>0.68243408203125</v>
      </c>
      <c r="E85" s="12">
        <v>0.36479454386901899</v>
      </c>
      <c r="F85" s="12">
        <v>0.56779479980468806</v>
      </c>
    </row>
    <row r="86" spans="1:6" x14ac:dyDescent="0.25">
      <c r="A86">
        <f t="shared" si="1"/>
        <v>332</v>
      </c>
      <c r="B86" s="12">
        <v>0.250640869140625</v>
      </c>
      <c r="C86" s="12">
        <v>0.73826599121093806</v>
      </c>
      <c r="D86" s="12">
        <v>0.65863037109375</v>
      </c>
      <c r="E86" s="12">
        <v>0.376502052749634</v>
      </c>
      <c r="F86" s="12">
        <v>0.51194763183593806</v>
      </c>
    </row>
    <row r="87" spans="1:6" x14ac:dyDescent="0.25">
      <c r="A87">
        <f t="shared" si="1"/>
        <v>334</v>
      </c>
      <c r="B87" s="12">
        <v>0.242813110351563</v>
      </c>
      <c r="C87" s="12">
        <v>0.80841064453125</v>
      </c>
      <c r="D87" s="12">
        <v>0.71044921875</v>
      </c>
      <c r="E87" s="12">
        <v>0.38158520608520502</v>
      </c>
      <c r="F87" s="12">
        <v>0.453536987304688</v>
      </c>
    </row>
    <row r="88" spans="1:6" x14ac:dyDescent="0.25">
      <c r="A88">
        <f t="shared" si="1"/>
        <v>336</v>
      </c>
      <c r="B88" s="12">
        <v>0.18707275390625</v>
      </c>
      <c r="C88" s="12">
        <v>0.763153076171875</v>
      </c>
      <c r="D88" s="12">
        <v>0.67242431640625</v>
      </c>
      <c r="E88" s="12">
        <v>0.38671050270080598</v>
      </c>
      <c r="F88" s="12">
        <v>0.386505126953125</v>
      </c>
    </row>
    <row r="89" spans="1:6" x14ac:dyDescent="0.25">
      <c r="A89">
        <f t="shared" si="1"/>
        <v>338</v>
      </c>
      <c r="B89" s="12">
        <v>0.18438720703125</v>
      </c>
      <c r="C89" s="12">
        <v>0.82196044921875</v>
      </c>
      <c r="D89" s="12">
        <v>0.71430969238281306</v>
      </c>
      <c r="E89" s="12">
        <v>0.38539329400634798</v>
      </c>
      <c r="F89" s="12">
        <v>0.34588623046875</v>
      </c>
    </row>
    <row r="90" spans="1:6" x14ac:dyDescent="0.25">
      <c r="A90">
        <f t="shared" si="1"/>
        <v>340</v>
      </c>
      <c r="B90" s="12">
        <v>0.14923095703125</v>
      </c>
      <c r="C90" s="12">
        <v>0.760589599609375</v>
      </c>
      <c r="D90" s="12">
        <v>0.66737365722656306</v>
      </c>
      <c r="E90" s="12">
        <v>0.38345278752136203</v>
      </c>
      <c r="F90" s="12">
        <v>0.314315795898438</v>
      </c>
    </row>
    <row r="91" spans="1:6" x14ac:dyDescent="0.25">
      <c r="A91">
        <f t="shared" si="1"/>
        <v>342</v>
      </c>
      <c r="B91" s="12">
        <v>0.15692138671875</v>
      </c>
      <c r="C91" s="12">
        <v>0.80241394042968806</v>
      </c>
      <c r="D91" s="12">
        <v>0.69525146484375</v>
      </c>
      <c r="E91" s="12">
        <v>0.37623862422180199</v>
      </c>
      <c r="F91" s="12">
        <v>0.306808471679688</v>
      </c>
    </row>
    <row r="92" spans="1:6" x14ac:dyDescent="0.25">
      <c r="A92">
        <f t="shared" si="1"/>
        <v>344</v>
      </c>
      <c r="B92" s="12">
        <v>0.138717651367188</v>
      </c>
      <c r="C92" s="12">
        <v>0.73304748535156306</v>
      </c>
      <c r="D92" s="12">
        <v>0.643035888671875</v>
      </c>
      <c r="E92" s="12">
        <v>0.37073443441772502</v>
      </c>
      <c r="F92" s="12">
        <v>0.303665161132813</v>
      </c>
    </row>
    <row r="93" spans="1:6" x14ac:dyDescent="0.25">
      <c r="A93">
        <f t="shared" si="1"/>
        <v>346</v>
      </c>
      <c r="B93" s="12">
        <v>0.154190063476563</v>
      </c>
      <c r="C93" s="12">
        <v>0.759033203125</v>
      </c>
      <c r="D93" s="12">
        <v>0.66276550292968806</v>
      </c>
      <c r="E93" s="12">
        <v>0.361896896118164</v>
      </c>
      <c r="F93" s="12">
        <v>0.317581176757813</v>
      </c>
    </row>
    <row r="94" spans="1:6" x14ac:dyDescent="0.25">
      <c r="A94">
        <f t="shared" si="1"/>
        <v>348</v>
      </c>
      <c r="B94" s="12">
        <v>0.143402099609375</v>
      </c>
      <c r="C94" s="12">
        <v>0.69276428222656306</v>
      </c>
      <c r="D94" s="12">
        <v>0.61187744140625</v>
      </c>
      <c r="E94" s="12">
        <v>0.35630300321960501</v>
      </c>
      <c r="F94" s="12">
        <v>0.3314208984375</v>
      </c>
    </row>
    <row r="95" spans="1:6" x14ac:dyDescent="0.25">
      <c r="A95">
        <f t="shared" si="1"/>
        <v>350</v>
      </c>
      <c r="B95" s="12">
        <v>0.162918090820313</v>
      </c>
      <c r="C95" s="12">
        <v>0.70574951171875</v>
      </c>
      <c r="D95" s="12">
        <v>0.62347412109375</v>
      </c>
      <c r="E95" s="12">
        <v>0.34765174085998501</v>
      </c>
      <c r="F95" s="12">
        <v>0.360885620117188</v>
      </c>
    </row>
    <row r="96" spans="1:6" x14ac:dyDescent="0.25">
      <c r="A96">
        <f t="shared" si="1"/>
        <v>352</v>
      </c>
      <c r="B96" s="12">
        <v>0.156784057617188</v>
      </c>
      <c r="C96" s="12">
        <v>0.64366149902343806</v>
      </c>
      <c r="D96" s="12">
        <v>0.57637023925781306</v>
      </c>
      <c r="E96" s="12">
        <v>0.34090392796325703</v>
      </c>
      <c r="F96" s="12">
        <v>0.38677978515625</v>
      </c>
    </row>
    <row r="97" spans="1:6" x14ac:dyDescent="0.25">
      <c r="A97">
        <f t="shared" si="1"/>
        <v>354</v>
      </c>
      <c r="B97" s="12">
        <v>0.178192138671875</v>
      </c>
      <c r="C97" s="12">
        <v>0.650909423828125</v>
      </c>
      <c r="D97" s="12">
        <v>0.58454895019531306</v>
      </c>
      <c r="E97" s="12">
        <v>0.33418293351745598</v>
      </c>
      <c r="F97" s="12">
        <v>0.428466796875</v>
      </c>
    </row>
    <row r="98" spans="1:6" x14ac:dyDescent="0.25">
      <c r="A98">
        <f t="shared" si="1"/>
        <v>356</v>
      </c>
      <c r="B98" s="12">
        <v>0.1749267578125</v>
      </c>
      <c r="C98" s="12">
        <v>0.599395751953125</v>
      </c>
      <c r="D98" s="12">
        <v>0.54661560058593806</v>
      </c>
      <c r="E98" s="12">
        <v>0.333491136383057</v>
      </c>
      <c r="F98" s="12">
        <v>0.463577270507813</v>
      </c>
    </row>
    <row r="99" spans="1:6" x14ac:dyDescent="0.25">
      <c r="A99">
        <f t="shared" si="1"/>
        <v>358</v>
      </c>
      <c r="B99" s="12">
        <v>0.203079223632813</v>
      </c>
      <c r="C99" s="12">
        <v>0.60382080078125</v>
      </c>
      <c r="D99" s="12">
        <v>0.55787658691406306</v>
      </c>
      <c r="E99" s="12">
        <v>0.331050789459228</v>
      </c>
      <c r="F99" s="12">
        <v>0.51432800292968806</v>
      </c>
    </row>
    <row r="100" spans="1:6" x14ac:dyDescent="0.25">
      <c r="A100">
        <f t="shared" si="1"/>
        <v>360</v>
      </c>
      <c r="B100" s="12">
        <v>0.202056884765625</v>
      </c>
      <c r="C100" s="12">
        <v>0.56211853027343806</v>
      </c>
      <c r="D100" s="12">
        <v>0.52857971191406306</v>
      </c>
      <c r="E100" s="12">
        <v>0.33320036096191402</v>
      </c>
      <c r="F100" s="12">
        <v>0.545684814453125</v>
      </c>
    </row>
    <row r="101" spans="1:6" x14ac:dyDescent="0.25">
      <c r="A101">
        <f t="shared" si="1"/>
        <v>362</v>
      </c>
      <c r="B101" s="12">
        <v>0.238540649414063</v>
      </c>
      <c r="C101" s="12">
        <v>0.56806945800781306</v>
      </c>
      <c r="D101" s="12">
        <v>0.541595458984375</v>
      </c>
      <c r="E101" s="12">
        <v>0.33473290992736798</v>
      </c>
      <c r="F101" s="12">
        <v>0.58543395996093806</v>
      </c>
    </row>
    <row r="102" spans="1:6" x14ac:dyDescent="0.25">
      <c r="A102">
        <f t="shared" si="1"/>
        <v>364</v>
      </c>
      <c r="B102" s="12">
        <v>0.237136840820313</v>
      </c>
      <c r="C102" s="12">
        <v>0.53614807128906306</v>
      </c>
      <c r="D102" s="12">
        <v>0.51678466796875</v>
      </c>
      <c r="E102" s="12">
        <v>0.33595466871643098</v>
      </c>
      <c r="F102" s="12">
        <v>0.58642578125</v>
      </c>
    </row>
    <row r="103" spans="1:6" x14ac:dyDescent="0.25">
      <c r="A103">
        <f t="shared" si="1"/>
        <v>366</v>
      </c>
      <c r="B103" s="12">
        <v>0.284454345703125</v>
      </c>
      <c r="C103" s="12">
        <v>0.547271728515625</v>
      </c>
      <c r="D103" s="12">
        <v>0.534515380859375</v>
      </c>
      <c r="E103" s="12">
        <v>0.331490387466431</v>
      </c>
      <c r="F103" s="12">
        <v>0.62025451660156306</v>
      </c>
    </row>
    <row r="104" spans="1:6" x14ac:dyDescent="0.25">
      <c r="A104">
        <f t="shared" si="1"/>
        <v>368</v>
      </c>
      <c r="B104" s="12">
        <v>0.27801513671875</v>
      </c>
      <c r="C104" s="12">
        <v>0.50860595703125</v>
      </c>
      <c r="D104" s="12">
        <v>0.50132751464843806</v>
      </c>
      <c r="E104" s="12">
        <v>0.323773411239624</v>
      </c>
      <c r="F104" s="12">
        <v>0.63224792480468806</v>
      </c>
    </row>
    <row r="105" spans="1:6" x14ac:dyDescent="0.25">
      <c r="A105">
        <f t="shared" si="1"/>
        <v>370</v>
      </c>
      <c r="B105" s="12">
        <v>0.323867797851563</v>
      </c>
      <c r="C105" s="12">
        <v>0.50175476074218806</v>
      </c>
      <c r="D105" s="12">
        <v>0.497909545898438</v>
      </c>
      <c r="E105" s="12">
        <v>0.31161071530151402</v>
      </c>
      <c r="F105" s="12">
        <v>0.66267395019531306</v>
      </c>
    </row>
    <row r="106" spans="1:6" x14ac:dyDescent="0.25">
      <c r="A106">
        <f t="shared" si="1"/>
        <v>372</v>
      </c>
      <c r="B106" s="12">
        <v>0.315475463867188</v>
      </c>
      <c r="C106" s="12">
        <v>0.457290649414063</v>
      </c>
      <c r="D106" s="12">
        <v>0.453933715820313</v>
      </c>
      <c r="E106" s="12">
        <v>0.29686248289489697</v>
      </c>
      <c r="F106" s="12">
        <v>0.662322998046875</v>
      </c>
    </row>
    <row r="107" spans="1:6" x14ac:dyDescent="0.25">
      <c r="A107">
        <f t="shared" si="1"/>
        <v>374</v>
      </c>
      <c r="B107" s="12">
        <v>0.365585327148438</v>
      </c>
      <c r="C107" s="12">
        <v>0.445465087890625</v>
      </c>
      <c r="D107" s="12">
        <v>0.440399169921875</v>
      </c>
      <c r="E107" s="12">
        <v>0.27356491145324702</v>
      </c>
      <c r="F107" s="12">
        <v>0.69270324707031306</v>
      </c>
    </row>
    <row r="108" spans="1:6" x14ac:dyDescent="0.25">
      <c r="A108">
        <f t="shared" si="1"/>
        <v>376</v>
      </c>
      <c r="B108" s="12">
        <v>0.34979248046875</v>
      </c>
      <c r="C108" s="12">
        <v>0.401885986328125</v>
      </c>
      <c r="D108" s="12">
        <v>0.39813232421875</v>
      </c>
      <c r="E108" s="12">
        <v>0.246682651107788</v>
      </c>
      <c r="F108" s="12">
        <v>0.701385498046875</v>
      </c>
    </row>
    <row r="109" spans="1:6" x14ac:dyDescent="0.25">
      <c r="A109">
        <f t="shared" si="1"/>
        <v>378</v>
      </c>
      <c r="B109" s="12">
        <v>0.401885986328125</v>
      </c>
      <c r="C109" s="12">
        <v>0.374298095703125</v>
      </c>
      <c r="D109" s="12">
        <v>0.3729248046875</v>
      </c>
      <c r="E109" s="12">
        <v>0.21429587068176301</v>
      </c>
      <c r="F109" s="12">
        <v>0.73793029785156306</v>
      </c>
    </row>
    <row r="110" spans="1:6" x14ac:dyDescent="0.25">
      <c r="A110">
        <f t="shared" si="1"/>
        <v>380</v>
      </c>
      <c r="B110" s="12">
        <v>0.3863525390625</v>
      </c>
      <c r="C110" s="12">
        <v>0.321014404296875</v>
      </c>
      <c r="D110" s="12">
        <v>0.321060180664063</v>
      </c>
      <c r="E110" s="12">
        <v>0.17820028344726599</v>
      </c>
      <c r="F110" s="12">
        <v>0.73191833496093806</v>
      </c>
    </row>
    <row r="111" spans="1:6" x14ac:dyDescent="0.25">
      <c r="A111">
        <f t="shared" si="1"/>
        <v>382</v>
      </c>
      <c r="B111" s="12">
        <v>0.438446044921875</v>
      </c>
      <c r="C111" s="12">
        <v>0.28411865234375</v>
      </c>
      <c r="D111" s="12">
        <v>0.282394409179688</v>
      </c>
      <c r="E111" s="12">
        <v>0.14317413148498501</v>
      </c>
      <c r="F111" s="12">
        <v>0.74200439453125</v>
      </c>
    </row>
    <row r="112" spans="1:6" x14ac:dyDescent="0.25">
      <c r="A112">
        <f t="shared" si="1"/>
        <v>384</v>
      </c>
      <c r="B112" s="12">
        <v>0.419754028320313</v>
      </c>
      <c r="C112" s="12">
        <v>0.240692138671875</v>
      </c>
      <c r="D112" s="12">
        <v>0.2388916015625</v>
      </c>
      <c r="E112" s="12">
        <v>0.11278281555175799</v>
      </c>
      <c r="F112" s="12">
        <v>0.71598815917968806</v>
      </c>
    </row>
    <row r="113" spans="1:6" x14ac:dyDescent="0.25">
      <c r="A113">
        <f t="shared" si="1"/>
        <v>386</v>
      </c>
      <c r="B113" s="12">
        <v>0.475982666015625</v>
      </c>
      <c r="C113" s="12">
        <v>0.219711303710938</v>
      </c>
      <c r="D113" s="12">
        <v>0.220703125</v>
      </c>
      <c r="E113" s="15">
        <v>8.7700694183349595E-2</v>
      </c>
      <c r="F113" s="12">
        <v>0.71624755859375</v>
      </c>
    </row>
    <row r="114" spans="1:6" x14ac:dyDescent="0.25">
      <c r="A114">
        <f t="shared" si="1"/>
        <v>388</v>
      </c>
      <c r="B114" s="12">
        <v>0.453948974609375</v>
      </c>
      <c r="C114" s="12">
        <v>0.200149536132813</v>
      </c>
      <c r="D114" s="12">
        <v>0.191741943359375</v>
      </c>
      <c r="E114" s="12">
        <v>6.9588859954834006E-2</v>
      </c>
      <c r="F114" s="12">
        <v>0.67625427246093806</v>
      </c>
    </row>
    <row r="115" spans="1:6" x14ac:dyDescent="0.25">
      <c r="A115">
        <f t="shared" si="1"/>
        <v>390</v>
      </c>
      <c r="B115" s="12">
        <v>0.50518798828125</v>
      </c>
      <c r="C115" s="12">
        <v>0.181777954101563</v>
      </c>
      <c r="D115" s="12">
        <v>0.171737670898438</v>
      </c>
      <c r="E115" s="15">
        <v>5.5834297393798797E-2</v>
      </c>
      <c r="F115" s="12">
        <v>0.628509521484375</v>
      </c>
    </row>
    <row r="116" spans="1:6" x14ac:dyDescent="0.25">
      <c r="A116">
        <f t="shared" si="1"/>
        <v>392</v>
      </c>
      <c r="B116" s="12">
        <v>0.464630126953125</v>
      </c>
      <c r="C116" s="12">
        <v>0.161422729492188</v>
      </c>
      <c r="D116" s="12">
        <v>0.151199340820313</v>
      </c>
      <c r="E116" s="15">
        <v>4.5739462554931602E-2</v>
      </c>
      <c r="F116" s="12">
        <v>0.53944396972656306</v>
      </c>
    </row>
    <row r="117" spans="1:6" x14ac:dyDescent="0.25">
      <c r="A117">
        <f t="shared" si="1"/>
        <v>394</v>
      </c>
      <c r="B117" s="12">
        <v>0.48968505859375</v>
      </c>
      <c r="C117" s="12">
        <v>0.146697998046875</v>
      </c>
      <c r="D117" s="12">
        <v>0.135452270507813</v>
      </c>
      <c r="E117" s="15">
        <v>3.6913616043090798E-2</v>
      </c>
      <c r="F117" s="12">
        <v>0.444732666015625</v>
      </c>
    </row>
    <row r="118" spans="1:6" x14ac:dyDescent="0.25">
      <c r="A118">
        <f t="shared" si="1"/>
        <v>396</v>
      </c>
      <c r="B118" s="12">
        <v>0.435836791992188</v>
      </c>
      <c r="C118" s="12">
        <v>0.129913330078125</v>
      </c>
      <c r="D118" s="12">
        <v>0.117691040039063</v>
      </c>
      <c r="E118" s="15">
        <v>2.8872440414428699E-2</v>
      </c>
      <c r="F118" s="12">
        <v>0.34686279296875</v>
      </c>
    </row>
    <row r="119" spans="1:6" x14ac:dyDescent="0.25">
      <c r="A119">
        <f t="shared" si="1"/>
        <v>398</v>
      </c>
      <c r="B119" s="12">
        <v>0.4376220703125</v>
      </c>
      <c r="C119" s="12">
        <v>0.114425659179688</v>
      </c>
      <c r="D119" s="12">
        <v>0.100540161132813</v>
      </c>
      <c r="E119" s="15">
        <v>2.3069482498168901E-2</v>
      </c>
      <c r="F119" s="12">
        <v>0.2801513671875</v>
      </c>
    </row>
    <row r="120" spans="1:6" x14ac:dyDescent="0.25">
      <c r="A120">
        <f t="shared" si="1"/>
        <v>400</v>
      </c>
      <c r="B120" s="12">
        <v>0.381332397460938</v>
      </c>
      <c r="C120" s="12">
        <v>9.8968505859375E-2</v>
      </c>
      <c r="D120" s="12">
        <v>8.3709716796875E-2</v>
      </c>
      <c r="E120" s="15">
        <v>1.88830298309326E-2</v>
      </c>
      <c r="F120" s="12">
        <v>0.221328735351563</v>
      </c>
    </row>
    <row r="121" spans="1:6" x14ac:dyDescent="0.25">
      <c r="A121">
        <f t="shared" si="1"/>
        <v>402</v>
      </c>
      <c r="B121" s="12">
        <v>0.362594604492188</v>
      </c>
      <c r="C121" s="12">
        <v>9.7900390625E-2</v>
      </c>
      <c r="D121" s="15">
        <v>8.04290771484375E-2</v>
      </c>
      <c r="E121" s="15">
        <v>1.5686217636108401E-2</v>
      </c>
      <c r="F121" s="12">
        <v>0.1759033203125</v>
      </c>
    </row>
    <row r="122" spans="1:6" x14ac:dyDescent="0.25">
      <c r="A122">
        <f t="shared" si="1"/>
        <v>404</v>
      </c>
      <c r="B122" s="12">
        <v>0.294052124023438</v>
      </c>
      <c r="C122" s="15">
        <v>9.02862548828125E-2</v>
      </c>
      <c r="D122" s="15">
        <v>7.16705322265625E-2</v>
      </c>
      <c r="E122" s="15">
        <v>1.34950973510742E-2</v>
      </c>
      <c r="F122" s="12">
        <v>0.128372192382813</v>
      </c>
    </row>
    <row r="123" spans="1:6" x14ac:dyDescent="0.25">
      <c r="A123">
        <f t="shared" si="1"/>
        <v>406</v>
      </c>
      <c r="B123" s="12">
        <v>0.26312255859375</v>
      </c>
      <c r="C123" s="15">
        <v>7.87200927734375E-2</v>
      </c>
      <c r="D123" s="12">
        <v>5.877685546875E-2</v>
      </c>
      <c r="E123" s="15">
        <v>1.17921917724609E-2</v>
      </c>
      <c r="F123" s="15">
        <v>9.51080322265625E-2</v>
      </c>
    </row>
    <row r="124" spans="1:6" x14ac:dyDescent="0.25">
      <c r="A124">
        <f t="shared" si="1"/>
        <v>408</v>
      </c>
      <c r="B124" s="12">
        <v>0.206634521484375</v>
      </c>
      <c r="C124" s="12">
        <v>7.8765869140625E-2</v>
      </c>
      <c r="D124" s="15">
        <v>5.74493408203125E-2</v>
      </c>
      <c r="E124" s="15">
        <v>1.1066574325561501E-2</v>
      </c>
      <c r="F124" s="12">
        <v>6.4483642578125E-2</v>
      </c>
    </row>
    <row r="125" spans="1:6" x14ac:dyDescent="0.25">
      <c r="A125">
        <f t="shared" si="1"/>
        <v>410</v>
      </c>
      <c r="B125" s="12">
        <v>0.1790771484375</v>
      </c>
      <c r="C125" s="15">
        <v>7.69500732421875E-2</v>
      </c>
      <c r="D125" s="12">
        <v>5.4656982421875E-2</v>
      </c>
      <c r="E125" s="15">
        <v>1.05280915374756E-2</v>
      </c>
      <c r="F125" s="12">
        <v>4.3853759765625E-2</v>
      </c>
    </row>
    <row r="126" spans="1:6" x14ac:dyDescent="0.25">
      <c r="A126">
        <f t="shared" si="1"/>
        <v>412</v>
      </c>
      <c r="B126" s="12">
        <v>0.14013671875</v>
      </c>
      <c r="C126" s="15">
        <v>7.38983154296875E-2</v>
      </c>
      <c r="D126" s="12">
        <v>5.1361083984375E-2</v>
      </c>
      <c r="E126" s="15">
        <v>1.0069007217407199E-2</v>
      </c>
      <c r="F126" s="12">
        <v>2.91748046875E-2</v>
      </c>
    </row>
    <row r="127" spans="1:6" x14ac:dyDescent="0.25">
      <c r="A127">
        <f t="shared" si="1"/>
        <v>414</v>
      </c>
      <c r="B127" s="12">
        <v>0.1234130859375</v>
      </c>
      <c r="C127" s="15">
        <v>6.44683837890625E-2</v>
      </c>
      <c r="D127" s="15">
        <v>4.12445068359375E-2</v>
      </c>
      <c r="E127" s="15">
        <v>9.9140414886474595E-3</v>
      </c>
      <c r="F127" s="15">
        <v>2.02178955078125E-2</v>
      </c>
    </row>
    <row r="128" spans="1:6" x14ac:dyDescent="0.25">
      <c r="A128">
        <f t="shared" si="1"/>
        <v>416</v>
      </c>
      <c r="B128" s="12">
        <v>0.100814819335938</v>
      </c>
      <c r="C128" s="12">
        <v>6.7108154296875E-2</v>
      </c>
      <c r="D128" s="12">
        <v>4.400634765625E-2</v>
      </c>
      <c r="E128" s="15">
        <v>1.05712917022705E-2</v>
      </c>
      <c r="F128" s="12">
        <v>1.3824462890625E-2</v>
      </c>
    </row>
    <row r="129" spans="1:6" x14ac:dyDescent="0.25">
      <c r="A129">
        <f t="shared" si="1"/>
        <v>418</v>
      </c>
      <c r="B129" s="12">
        <v>9.1461181640625E-2</v>
      </c>
      <c r="C129" s="15">
        <v>6.68182373046875E-2</v>
      </c>
      <c r="D129" s="12">
        <v>4.248046875E-2</v>
      </c>
      <c r="E129" s="15">
        <v>1.11324975128174E-2</v>
      </c>
      <c r="F129" s="12">
        <v>9.94873046875E-3</v>
      </c>
    </row>
    <row r="130" spans="1:6" x14ac:dyDescent="0.25">
      <c r="A130">
        <f t="shared" si="1"/>
        <v>420</v>
      </c>
      <c r="B130" s="15">
        <v>7.84149169921875E-2</v>
      </c>
      <c r="C130" s="12">
        <v>5.8685302734375E-2</v>
      </c>
      <c r="D130" s="15">
        <v>3.46832275390625E-2</v>
      </c>
      <c r="E130" s="15">
        <v>1.1526649475097701E-2</v>
      </c>
      <c r="F130" s="12">
        <v>7.26318359375E-3</v>
      </c>
    </row>
    <row r="131" spans="1:6" x14ac:dyDescent="0.25">
      <c r="A131">
        <f t="shared" si="1"/>
        <v>422</v>
      </c>
      <c r="B131" s="12">
        <v>6.268310546875E-2</v>
      </c>
      <c r="C131" s="15">
        <v>6.50177001953125E-2</v>
      </c>
      <c r="D131" s="12">
        <v>4.0985107421875E-2</v>
      </c>
      <c r="E131" s="15">
        <v>1.16817473144531E-2</v>
      </c>
      <c r="F131" s="15">
        <v>5.0201416015625E-3</v>
      </c>
    </row>
    <row r="132" spans="1:6" x14ac:dyDescent="0.25">
      <c r="A132">
        <f t="shared" si="1"/>
        <v>424</v>
      </c>
      <c r="B132" s="15">
        <v>5.40618896484375E-2</v>
      </c>
      <c r="C132" s="12">
        <v>6.0150146484375E-2</v>
      </c>
      <c r="D132" s="12">
        <v>3.619384765625E-2</v>
      </c>
      <c r="E132" s="15">
        <v>1.24065720977783E-2</v>
      </c>
      <c r="F132" s="15">
        <v>3.7994384765625E-3</v>
      </c>
    </row>
    <row r="133" spans="1:6" x14ac:dyDescent="0.25">
      <c r="A133">
        <f t="shared" si="1"/>
        <v>426</v>
      </c>
      <c r="B133" s="15">
        <v>6.42242431640625E-2</v>
      </c>
      <c r="C133" s="15">
        <v>5.13763427734375E-2</v>
      </c>
      <c r="D133" s="15">
        <v>3.36761474609375E-2</v>
      </c>
      <c r="E133" s="15">
        <v>1.2482205413818399E-2</v>
      </c>
      <c r="F133" s="12">
        <v>3.204345703125E-3</v>
      </c>
    </row>
    <row r="134" spans="1:6" x14ac:dyDescent="0.25">
      <c r="A134">
        <f t="shared" si="1"/>
        <v>428</v>
      </c>
      <c r="B134" s="15">
        <v>4.78973388671875E-2</v>
      </c>
      <c r="C134" s="12">
        <v>5.6488037109375E-2</v>
      </c>
      <c r="D134" s="15">
        <v>3.29437255859375E-2</v>
      </c>
      <c r="E134" s="15">
        <v>1.22239952545166E-2</v>
      </c>
      <c r="F134" s="12">
        <v>2.01416015625E-3</v>
      </c>
    </row>
    <row r="135" spans="1:6" x14ac:dyDescent="0.25">
      <c r="A135">
        <f t="shared" si="1"/>
        <v>430</v>
      </c>
      <c r="B135" s="12">
        <v>6.28662109375E-2</v>
      </c>
      <c r="C135" s="12">
        <v>5.7952880859375E-2</v>
      </c>
      <c r="D135" s="12">
        <v>3.4393310546875E-2</v>
      </c>
      <c r="E135" s="12">
        <v>1.1927869354248E-2</v>
      </c>
      <c r="F135" s="15">
        <v>1.3885498046875E-3</v>
      </c>
    </row>
    <row r="136" spans="1:6" x14ac:dyDescent="0.25">
      <c r="A136">
        <f t="shared" si="1"/>
        <v>432</v>
      </c>
      <c r="B136" s="12">
        <v>4.4403076171875E-2</v>
      </c>
      <c r="C136" s="15">
        <v>5.07049560546875E-2</v>
      </c>
      <c r="D136" s="15">
        <v>2.70538330078125E-2</v>
      </c>
      <c r="E136" s="15">
        <v>1.21258370819092E-2</v>
      </c>
      <c r="F136" s="15">
        <v>7.781982421875E-4</v>
      </c>
    </row>
    <row r="137" spans="1:6" x14ac:dyDescent="0.25">
      <c r="A137">
        <f t="shared" si="1"/>
        <v>434</v>
      </c>
      <c r="B137" s="12">
        <v>4.5196533203125E-2</v>
      </c>
      <c r="C137" s="12">
        <v>5.1788330078125E-2</v>
      </c>
      <c r="D137" s="12">
        <v>2.8594970703125E-2</v>
      </c>
      <c r="E137" s="15">
        <v>1.20914222717285E-2</v>
      </c>
      <c r="F137" s="15">
        <v>6.866455078125E-4</v>
      </c>
    </row>
    <row r="138" spans="1:6" x14ac:dyDescent="0.25">
      <c r="A138">
        <f t="shared" si="1"/>
        <v>436</v>
      </c>
      <c r="B138" s="12">
        <v>4.30908203125E-2</v>
      </c>
      <c r="C138" s="15">
        <v>4.88128662109375E-2</v>
      </c>
      <c r="D138" s="15">
        <v>2.66571044921875E-2</v>
      </c>
      <c r="E138" s="15">
        <v>1.18067239379883E-2</v>
      </c>
      <c r="F138" s="12">
        <v>2.13623046875E-4</v>
      </c>
    </row>
    <row r="139" spans="1:6" x14ac:dyDescent="0.25">
      <c r="A139">
        <f t="shared" si="1"/>
        <v>438</v>
      </c>
      <c r="B139" s="15">
        <v>4.59136962890625E-2</v>
      </c>
      <c r="C139" s="12">
        <v>4.718017578125E-2</v>
      </c>
      <c r="D139" s="15">
        <v>2.52838134765625E-2</v>
      </c>
      <c r="E139" s="15">
        <v>1.1605915832519499E-2</v>
      </c>
      <c r="F139" s="12">
        <v>-1.52587890625E-4</v>
      </c>
    </row>
    <row r="140" spans="1:6" x14ac:dyDescent="0.25">
      <c r="A140">
        <f t="shared" si="1"/>
        <v>440</v>
      </c>
      <c r="B140" s="15">
        <v>5.76629638671875E-2</v>
      </c>
      <c r="C140" s="12">
        <v>4.4464111328125E-2</v>
      </c>
      <c r="D140" s="15">
        <v>2.35137939453125E-2</v>
      </c>
      <c r="E140" s="15">
        <v>1.20461743927002E-2</v>
      </c>
      <c r="F140" s="15">
        <v>-1.678466796875E-4</v>
      </c>
    </row>
    <row r="141" spans="1:6" x14ac:dyDescent="0.25">
      <c r="A141">
        <f t="shared" si="1"/>
        <v>442</v>
      </c>
      <c r="B141" s="15">
        <v>6.03485107421875E-2</v>
      </c>
      <c r="C141" s="12">
        <v>4.26025390625E-2</v>
      </c>
      <c r="D141" s="12">
        <v>2.20947265625E-2</v>
      </c>
      <c r="E141" s="15">
        <v>1.1810224868774401E-2</v>
      </c>
      <c r="F141" s="12">
        <v>-7.32421875E-4</v>
      </c>
    </row>
    <row r="142" spans="1:6" x14ac:dyDescent="0.25">
      <c r="A142">
        <f t="shared" si="1"/>
        <v>444</v>
      </c>
      <c r="B142" s="12">
        <v>5.99365234375E-2</v>
      </c>
      <c r="C142" s="15">
        <v>3.99627685546875E-2</v>
      </c>
      <c r="D142" s="15">
        <v>2.06451416015625E-2</v>
      </c>
      <c r="E142" s="12">
        <v>1.1830437789917001E-2</v>
      </c>
      <c r="F142" s="15">
        <v>-7.476806640625E-4</v>
      </c>
    </row>
    <row r="143" spans="1:6" x14ac:dyDescent="0.25">
      <c r="A143">
        <f t="shared" si="1"/>
        <v>446</v>
      </c>
      <c r="B143" s="12">
        <v>6.1492919921875E-2</v>
      </c>
      <c r="C143" s="15">
        <v>3.74908447265625E-2</v>
      </c>
      <c r="D143" s="15">
        <v>1.86004638671875E-2</v>
      </c>
      <c r="E143" s="15">
        <v>1.09548748168945E-2</v>
      </c>
      <c r="F143" s="15">
        <v>-9.918212890625E-4</v>
      </c>
    </row>
    <row r="144" spans="1:6" x14ac:dyDescent="0.25">
      <c r="A144">
        <f t="shared" si="1"/>
        <v>448</v>
      </c>
      <c r="B144" s="12">
        <v>6.06689453125E-2</v>
      </c>
      <c r="C144" s="12">
        <v>3.40576171875E-2</v>
      </c>
      <c r="D144" s="15">
        <v>1.63726806640625E-2</v>
      </c>
      <c r="E144" s="15">
        <v>1.00678182220459E-2</v>
      </c>
      <c r="F144" s="12">
        <v>-1.129150390625E-3</v>
      </c>
    </row>
    <row r="145" spans="1:6" x14ac:dyDescent="0.25">
      <c r="A145">
        <f t="shared" ref="A145:A208" si="2">A144+2</f>
        <v>450</v>
      </c>
      <c r="B145" s="15">
        <v>6.24237060546875E-2</v>
      </c>
      <c r="C145" s="12">
        <v>3.1829833984375E-2</v>
      </c>
      <c r="D145" s="15">
        <v>1.48468017578125E-2</v>
      </c>
      <c r="E145" s="15">
        <v>9.1896130371093704E-3</v>
      </c>
      <c r="F145" s="12">
        <v>-1.251220703125E-3</v>
      </c>
    </row>
    <row r="146" spans="1:6" x14ac:dyDescent="0.25">
      <c r="A146">
        <f t="shared" si="2"/>
        <v>452</v>
      </c>
      <c r="B146" s="15">
        <v>6.16912841796875E-2</v>
      </c>
      <c r="C146" s="15">
        <v>2.91595458984375E-2</v>
      </c>
      <c r="D146" s="15">
        <v>1.30767822265625E-2</v>
      </c>
      <c r="E146" s="15">
        <v>8.8630356445312496E-3</v>
      </c>
      <c r="F146" s="15">
        <v>-1.3580322265625E-3</v>
      </c>
    </row>
    <row r="147" spans="1:6" x14ac:dyDescent="0.25">
      <c r="A147">
        <f t="shared" si="2"/>
        <v>454</v>
      </c>
      <c r="B147" s="15">
        <v>6.34613037109375E-2</v>
      </c>
      <c r="C147" s="15">
        <v>2.25677490234375E-2</v>
      </c>
      <c r="D147" s="15">
        <v>7.6446533203125E-3</v>
      </c>
      <c r="E147" s="15">
        <v>9.1461486511230494E-3</v>
      </c>
      <c r="F147" s="12">
        <v>-1.220703125E-3</v>
      </c>
    </row>
    <row r="148" spans="1:6" x14ac:dyDescent="0.25">
      <c r="A148">
        <f t="shared" si="2"/>
        <v>456</v>
      </c>
      <c r="B148" s="15">
        <v>6.26373291015625E-2</v>
      </c>
      <c r="C148" s="12">
        <v>2.032470703125E-2</v>
      </c>
      <c r="D148" s="12">
        <v>1.1016845703125E-2</v>
      </c>
      <c r="E148" s="15">
        <v>9.3671696777343806E-3</v>
      </c>
      <c r="F148" s="15">
        <v>-1.5411376953125E-3</v>
      </c>
    </row>
    <row r="149" spans="1:6" x14ac:dyDescent="0.25">
      <c r="A149">
        <f t="shared" si="2"/>
        <v>458</v>
      </c>
      <c r="B149" s="12">
        <v>6.4697265625E-2</v>
      </c>
      <c r="C149" s="12">
        <v>2.45361328125E-2</v>
      </c>
      <c r="D149" s="12">
        <v>1.2054443359375E-2</v>
      </c>
      <c r="E149" s="15">
        <v>1.0080765060424801E-2</v>
      </c>
      <c r="F149" s="15">
        <v>-1.6021728515625E-3</v>
      </c>
    </row>
    <row r="150" spans="1:6" x14ac:dyDescent="0.25">
      <c r="A150">
        <f t="shared" si="2"/>
        <v>460</v>
      </c>
      <c r="B150" s="15">
        <v>6.34307861328125E-2</v>
      </c>
      <c r="C150" s="15">
        <v>2.16217041015625E-2</v>
      </c>
      <c r="D150" s="12">
        <v>9.735107421875E-3</v>
      </c>
      <c r="E150" s="15">
        <v>1.14843740844727E-2</v>
      </c>
      <c r="F150" s="15">
        <v>-1.7852783203125E-3</v>
      </c>
    </row>
    <row r="151" spans="1:6" x14ac:dyDescent="0.25">
      <c r="A151">
        <f t="shared" si="2"/>
        <v>462</v>
      </c>
      <c r="B151" s="12">
        <v>6.4239501953125E-2</v>
      </c>
      <c r="C151" s="12">
        <v>1.4190673828125E-2</v>
      </c>
      <c r="D151" s="12">
        <v>3.631591796875E-3</v>
      </c>
      <c r="E151" s="15">
        <v>1.14887997894287E-2</v>
      </c>
      <c r="F151" s="12">
        <v>-1.8310546875E-3</v>
      </c>
    </row>
    <row r="152" spans="1:6" x14ac:dyDescent="0.25">
      <c r="A152">
        <f t="shared" si="2"/>
        <v>464</v>
      </c>
      <c r="B152" s="12">
        <v>6.3385009765625E-2</v>
      </c>
      <c r="C152" s="15">
        <v>1.99737548828125E-2</v>
      </c>
      <c r="D152" s="15">
        <v>1.02691650390625E-2</v>
      </c>
      <c r="E152" s="12">
        <v>1.1047220123291001E-2</v>
      </c>
      <c r="F152" s="15">
        <v>-1.9378662109375E-3</v>
      </c>
    </row>
    <row r="153" spans="1:6" x14ac:dyDescent="0.25">
      <c r="A153">
        <f t="shared" si="2"/>
        <v>466</v>
      </c>
      <c r="B153" s="12">
        <v>6.439208984375E-2</v>
      </c>
      <c r="C153" s="12">
        <v>1.605224609375E-2</v>
      </c>
      <c r="D153" s="15">
        <v>6.8817138671875E-3</v>
      </c>
      <c r="E153" s="12">
        <v>1.0434887512206999E-2</v>
      </c>
      <c r="F153" s="12">
        <v>-2.471923828125E-3</v>
      </c>
    </row>
    <row r="154" spans="1:6" x14ac:dyDescent="0.25">
      <c r="A154">
        <f t="shared" si="2"/>
        <v>468</v>
      </c>
      <c r="B154" s="12">
        <v>6.2530517578125E-2</v>
      </c>
      <c r="C154" s="15">
        <v>1.40228271484375E-2</v>
      </c>
      <c r="D154" s="15">
        <v>5.6915283203125E-3</v>
      </c>
      <c r="E154" s="15">
        <v>1.02411473236084E-2</v>
      </c>
      <c r="F154" s="12">
        <v>-2.197265625E-3</v>
      </c>
    </row>
    <row r="155" spans="1:6" x14ac:dyDescent="0.25">
      <c r="A155">
        <f t="shared" si="2"/>
        <v>470</v>
      </c>
      <c r="B155" s="12">
        <v>4.6875E-2</v>
      </c>
      <c r="C155" s="12">
        <v>9.307861328125E-3</v>
      </c>
      <c r="D155" s="12">
        <v>1.28173828125E-3</v>
      </c>
      <c r="E155" s="12">
        <v>1.0283620880126999E-2</v>
      </c>
      <c r="F155" s="12">
        <v>-2.197265625E-3</v>
      </c>
    </row>
    <row r="156" spans="1:6" x14ac:dyDescent="0.25">
      <c r="A156">
        <f t="shared" si="2"/>
        <v>472</v>
      </c>
      <c r="B156" s="15">
        <v>5.83038330078125E-2</v>
      </c>
      <c r="C156" s="12">
        <v>1.08642578125E-2</v>
      </c>
      <c r="D156" s="12">
        <v>4.180908203125E-3</v>
      </c>
      <c r="E156" s="15">
        <v>9.9894105834960906E-3</v>
      </c>
      <c r="F156" s="12">
        <v>-2.0751953125E-3</v>
      </c>
    </row>
    <row r="157" spans="1:6" x14ac:dyDescent="0.25">
      <c r="A157">
        <f t="shared" si="2"/>
        <v>474</v>
      </c>
      <c r="B157" s="15">
        <v>6.00738525390625E-2</v>
      </c>
      <c r="C157" s="12">
        <v>7.8125E-3</v>
      </c>
      <c r="D157" s="15">
        <v>1.9683837890625E-3</v>
      </c>
      <c r="E157" s="15">
        <v>1.04564215393066E-2</v>
      </c>
      <c r="F157" s="12">
        <v>-2.349853515625E-3</v>
      </c>
    </row>
    <row r="158" spans="1:6" x14ac:dyDescent="0.25">
      <c r="A158">
        <f t="shared" si="2"/>
        <v>476</v>
      </c>
      <c r="B158" s="15">
        <v>5.76019287109375E-2</v>
      </c>
      <c r="C158" s="15">
        <v>6.8817138671875E-3</v>
      </c>
      <c r="D158" s="15">
        <v>1.6021728515625E-3</v>
      </c>
      <c r="E158" s="15">
        <v>1.1421819717407199E-2</v>
      </c>
      <c r="F158" s="12">
        <v>-2.685546875E-3</v>
      </c>
    </row>
    <row r="159" spans="1:6" x14ac:dyDescent="0.25">
      <c r="A159">
        <f t="shared" si="2"/>
        <v>478</v>
      </c>
      <c r="B159" s="12">
        <v>5.6488037109375E-2</v>
      </c>
      <c r="C159" s="15">
        <v>5.5389404296875E-3</v>
      </c>
      <c r="D159" s="12">
        <v>9.46044921875E-4</v>
      </c>
      <c r="E159" s="15">
        <v>1.1786973403930701E-2</v>
      </c>
      <c r="F159" s="12">
        <v>-2.74658203125E-3</v>
      </c>
    </row>
    <row r="160" spans="1:6" x14ac:dyDescent="0.25">
      <c r="A160">
        <f t="shared" si="2"/>
        <v>480</v>
      </c>
      <c r="B160" s="15">
        <v>5.38177490234375E-2</v>
      </c>
      <c r="C160" s="15">
        <v>5.5999755859375E-3</v>
      </c>
      <c r="D160" s="15">
        <v>1.6937255859375E-3</v>
      </c>
      <c r="E160" s="15">
        <v>1.2392304153442399E-2</v>
      </c>
      <c r="F160" s="12">
        <v>-7.9345703125E-4</v>
      </c>
    </row>
    <row r="161" spans="1:6" x14ac:dyDescent="0.25">
      <c r="A161">
        <f t="shared" si="2"/>
        <v>482</v>
      </c>
      <c r="B161" s="12">
        <v>5.31005859375E-2</v>
      </c>
      <c r="C161" s="15">
        <v>3.7078857421875E-3</v>
      </c>
      <c r="D161" s="12">
        <v>3.0517578125E-4</v>
      </c>
      <c r="E161" s="12">
        <v>1.2859711441040001E-2</v>
      </c>
      <c r="F161" s="15">
        <v>-3.3721923828125E-3</v>
      </c>
    </row>
    <row r="162" spans="1:6" x14ac:dyDescent="0.25">
      <c r="A162">
        <f t="shared" si="2"/>
        <v>484</v>
      </c>
      <c r="B162" s="15">
        <v>5.07354736328125E-2</v>
      </c>
      <c r="C162" s="15">
        <v>4.3487548828125E-3</v>
      </c>
      <c r="D162" s="12">
        <v>1.617431640625E-3</v>
      </c>
      <c r="E162" s="15">
        <v>1.33088214111328E-2</v>
      </c>
      <c r="F162" s="12">
        <v>-3.5400390625E-3</v>
      </c>
    </row>
    <row r="163" spans="1:6" x14ac:dyDescent="0.25">
      <c r="A163">
        <f t="shared" si="2"/>
        <v>486</v>
      </c>
      <c r="B163" s="12">
        <v>4.779052734375E-2</v>
      </c>
      <c r="C163" s="15">
        <v>4.3182373046875E-3</v>
      </c>
      <c r="D163" s="15">
        <v>2.6397705078125E-3</v>
      </c>
      <c r="E163" s="15">
        <v>1.3373159271240199E-2</v>
      </c>
      <c r="F163" s="12">
        <v>-5.92041015625E-3</v>
      </c>
    </row>
    <row r="164" spans="1:6" x14ac:dyDescent="0.25">
      <c r="A164">
        <f t="shared" si="2"/>
        <v>488</v>
      </c>
      <c r="B164" s="12">
        <v>4.57763671875E-2</v>
      </c>
      <c r="C164" s="15">
        <v>-9.002685546875E-4</v>
      </c>
      <c r="D164" s="15">
        <v>-3.0059814453125E-3</v>
      </c>
      <c r="E164" s="15">
        <v>1.27962322998047E-2</v>
      </c>
      <c r="F164" s="12">
        <v>-4.302978515625E-3</v>
      </c>
    </row>
    <row r="165" spans="1:6" x14ac:dyDescent="0.25">
      <c r="A165">
        <f t="shared" si="2"/>
        <v>490</v>
      </c>
      <c r="B165" s="12">
        <v>4.449462890625E-2</v>
      </c>
      <c r="C165" s="12">
        <v>2.44140625E-4</v>
      </c>
      <c r="D165" s="15">
        <v>-1.5411376953125E-3</v>
      </c>
      <c r="E165" s="15">
        <v>1.2407695037841801E-2</v>
      </c>
      <c r="F165" s="15">
        <v>-3.7078857421875E-3</v>
      </c>
    </row>
    <row r="166" spans="1:6" x14ac:dyDescent="0.25">
      <c r="A166">
        <f t="shared" si="2"/>
        <v>492</v>
      </c>
      <c r="B166" s="15">
        <v>4.11529541015625E-2</v>
      </c>
      <c r="C166" s="15">
        <v>-1.0833740234375E-3</v>
      </c>
      <c r="D166" s="15">
        <v>-2.6092529296875E-3</v>
      </c>
      <c r="E166" s="15">
        <v>1.1995774200439501E-2</v>
      </c>
      <c r="F166" s="15">
        <v>-3.5247802734375E-3</v>
      </c>
    </row>
    <row r="167" spans="1:6" x14ac:dyDescent="0.25">
      <c r="A167">
        <f t="shared" si="2"/>
        <v>494</v>
      </c>
      <c r="B167" s="15">
        <v>3.99322509765625E-2</v>
      </c>
      <c r="C167" s="12">
        <v>-2.197265625E-3</v>
      </c>
      <c r="D167" s="12">
        <v>-3.47900390625E-3</v>
      </c>
      <c r="E167" s="15">
        <v>1.1795525756835901E-2</v>
      </c>
      <c r="F167" s="15">
        <v>-3.5552978515625E-3</v>
      </c>
    </row>
    <row r="168" spans="1:6" x14ac:dyDescent="0.25">
      <c r="A168">
        <f t="shared" si="2"/>
        <v>496</v>
      </c>
      <c r="B168" s="15">
        <v>3.67279052734375E-2</v>
      </c>
      <c r="C168" s="15">
        <v>7.62939453125E-5</v>
      </c>
      <c r="D168" s="12">
        <v>-1.0986328125E-3</v>
      </c>
      <c r="E168" s="15">
        <v>1.17084999542236E-2</v>
      </c>
      <c r="F168" s="12">
        <v>-3.7841796875E-3</v>
      </c>
    </row>
    <row r="169" spans="1:6" x14ac:dyDescent="0.25">
      <c r="A169">
        <f t="shared" si="2"/>
        <v>498</v>
      </c>
      <c r="B169" s="15">
        <v>3.53240966796875E-2</v>
      </c>
      <c r="C169" s="12">
        <v>-1.678466796875E-3</v>
      </c>
      <c r="D169" s="12">
        <v>-2.62451171875E-3</v>
      </c>
      <c r="E169" s="15">
        <v>1.1732147323608401E-2</v>
      </c>
      <c r="F169" s="15">
        <v>-3.4027099609375E-3</v>
      </c>
    </row>
    <row r="170" spans="1:6" x14ac:dyDescent="0.25">
      <c r="A170">
        <f t="shared" si="2"/>
        <v>500</v>
      </c>
      <c r="B170" s="15">
        <v>3.15704345703125E-2</v>
      </c>
      <c r="C170" s="15">
        <v>-2.3651123046875E-3</v>
      </c>
      <c r="D170" s="12">
        <v>-3.326416015625E-3</v>
      </c>
      <c r="E170" s="15">
        <v>1.1863939346313499E-2</v>
      </c>
      <c r="F170" s="12">
        <v>-3.5400390625E-3</v>
      </c>
    </row>
    <row r="171" spans="1:6" x14ac:dyDescent="0.25">
      <c r="A171">
        <f t="shared" si="2"/>
        <v>502</v>
      </c>
      <c r="B171" s="15">
        <v>3.09600830078125E-2</v>
      </c>
      <c r="C171" s="15">
        <v>-1.2664794921875E-3</v>
      </c>
      <c r="D171" s="15">
        <v>-1.8157958984375E-3</v>
      </c>
      <c r="E171" s="11">
        <v>-1.15966796875E-3</v>
      </c>
      <c r="F171" s="15">
        <v>-3.5552978515625E-3</v>
      </c>
    </row>
    <row r="172" spans="1:6" x14ac:dyDescent="0.25">
      <c r="A172">
        <f t="shared" si="2"/>
        <v>504</v>
      </c>
      <c r="B172" s="15">
        <v>2.75726318359375E-2</v>
      </c>
      <c r="C172" s="15">
        <v>-2.9449462890625E-3</v>
      </c>
      <c r="D172" s="12">
        <v>-3.5400390625E-3</v>
      </c>
      <c r="E172" s="11">
        <v>-1.251220703125E-3</v>
      </c>
      <c r="F172" s="12">
        <v>-3.7841796875E-3</v>
      </c>
    </row>
    <row r="173" spans="1:6" x14ac:dyDescent="0.25">
      <c r="A173">
        <f t="shared" si="2"/>
        <v>506</v>
      </c>
      <c r="B173" s="15">
        <v>2.51617431640625E-2</v>
      </c>
      <c r="C173" s="12">
        <v>-3.60107421875E-3</v>
      </c>
      <c r="D173" s="15">
        <v>-4.4403076171875E-3</v>
      </c>
      <c r="E173" s="11">
        <v>-1.220703125E-3</v>
      </c>
      <c r="F173" s="15">
        <v>-3.6163330078125E-3</v>
      </c>
    </row>
    <row r="174" spans="1:6" x14ac:dyDescent="0.25">
      <c r="A174">
        <f t="shared" si="2"/>
        <v>508</v>
      </c>
      <c r="B174" s="15">
        <v>2.21405029296875E-2</v>
      </c>
      <c r="C174" s="12">
        <v>-3.35693359375E-3</v>
      </c>
      <c r="D174" s="15">
        <v>-4.0435791015625E-3</v>
      </c>
      <c r="E174" s="16">
        <v>-9.002685546875E-4</v>
      </c>
      <c r="F174" s="15">
        <v>-3.4942626953125E-3</v>
      </c>
    </row>
    <row r="175" spans="1:6" x14ac:dyDescent="0.25">
      <c r="A175">
        <f t="shared" si="2"/>
        <v>510</v>
      </c>
      <c r="B175" s="15">
        <v>2.10723876953125E-2</v>
      </c>
      <c r="C175" s="12">
        <v>-1.953125E-3</v>
      </c>
      <c r="D175" s="12">
        <v>-2.716064453125E-3</v>
      </c>
      <c r="E175" s="16">
        <v>-9.918212890625E-4</v>
      </c>
      <c r="F175" s="12">
        <v>-3.387451171875E-3</v>
      </c>
    </row>
    <row r="176" spans="1:6" x14ac:dyDescent="0.25">
      <c r="A176">
        <f t="shared" si="2"/>
        <v>512</v>
      </c>
      <c r="B176" s="15">
        <v>1.80816650390625E-2</v>
      </c>
      <c r="C176" s="12">
        <v>-3.41796875E-3</v>
      </c>
      <c r="D176" s="15">
        <v>-4.1656494140625E-3</v>
      </c>
      <c r="E176" s="16">
        <v>-8.392333984375E-4</v>
      </c>
      <c r="F176" s="12">
        <v>-1.15966796875E-3</v>
      </c>
    </row>
    <row r="177" spans="1:6" x14ac:dyDescent="0.25">
      <c r="A177">
        <f t="shared" si="2"/>
        <v>514</v>
      </c>
      <c r="B177" s="15">
        <v>4.4403076171875E-3</v>
      </c>
      <c r="C177" s="12">
        <v>-3.7841796875E-3</v>
      </c>
      <c r="D177" s="12">
        <v>-4.7607421875E-3</v>
      </c>
      <c r="E177" s="16">
        <v>-1.1138916015625E-3</v>
      </c>
      <c r="F177" s="15">
        <v>-3.3111572265625E-3</v>
      </c>
    </row>
    <row r="178" spans="1:6" x14ac:dyDescent="0.25">
      <c r="A178">
        <f t="shared" si="2"/>
        <v>516</v>
      </c>
      <c r="B178" s="12">
        <v>1.1962890625E-2</v>
      </c>
      <c r="C178" s="12">
        <v>-3.41796875E-3</v>
      </c>
      <c r="D178" s="12">
        <v>-4.150390625E-3</v>
      </c>
      <c r="E178" s="16">
        <v>-9.307861328125E-4</v>
      </c>
      <c r="F178" s="12">
        <v>-3.23486328125E-3</v>
      </c>
    </row>
    <row r="179" spans="1:6" x14ac:dyDescent="0.25">
      <c r="A179">
        <f t="shared" si="2"/>
        <v>518</v>
      </c>
      <c r="B179" s="12">
        <v>1.1962890625E-2</v>
      </c>
      <c r="C179" s="12">
        <v>-3.387451171875E-3</v>
      </c>
      <c r="D179" s="15">
        <v>-4.2877197265625E-3</v>
      </c>
      <c r="E179" s="11">
        <v>-7.9345703125E-4</v>
      </c>
      <c r="F179" s="12">
        <v>-3.173828125E-3</v>
      </c>
    </row>
    <row r="180" spans="1:6" x14ac:dyDescent="0.25">
      <c r="A180">
        <f t="shared" si="2"/>
        <v>520</v>
      </c>
      <c r="B180" s="15">
        <v>9.6282958984375E-3</v>
      </c>
      <c r="C180" s="15">
        <v>-4.8980712890625E-3</v>
      </c>
      <c r="D180" s="15">
        <v>-5.8135986328125E-3</v>
      </c>
      <c r="E180" s="16">
        <v>-7.476806640625E-4</v>
      </c>
      <c r="F180" s="15">
        <v>-3.2196044921875E-3</v>
      </c>
    </row>
    <row r="181" spans="1:6" x14ac:dyDescent="0.25">
      <c r="A181">
        <f t="shared" si="2"/>
        <v>522</v>
      </c>
      <c r="B181" s="15">
        <v>7.8887939453125E-3</v>
      </c>
      <c r="C181" s="15">
        <v>-4.8980712890625E-3</v>
      </c>
      <c r="D181" s="12">
        <v>-6.53076171875E-3</v>
      </c>
      <c r="E181" s="11">
        <v>-7.32421875E-4</v>
      </c>
      <c r="F181" s="15">
        <v>-2.9144287109375E-3</v>
      </c>
    </row>
    <row r="182" spans="1:6" x14ac:dyDescent="0.25">
      <c r="A182">
        <f t="shared" si="2"/>
        <v>524</v>
      </c>
      <c r="B182" s="15">
        <v>6.4544677734375E-3</v>
      </c>
      <c r="C182" s="12">
        <v>-4.08935546875E-3</v>
      </c>
      <c r="D182" s="15">
        <v>-5.2642822265625E-3</v>
      </c>
      <c r="E182" s="16">
        <v>-7.781982421875E-4</v>
      </c>
      <c r="F182" s="12">
        <v>-3.265380859375E-3</v>
      </c>
    </row>
    <row r="183" spans="1:6" x14ac:dyDescent="0.25">
      <c r="A183">
        <f t="shared" si="2"/>
        <v>526</v>
      </c>
      <c r="B183" s="12">
        <v>4.791259765625E-3</v>
      </c>
      <c r="C183" s="15">
        <v>-3.5552978515625E-3</v>
      </c>
      <c r="D183" s="12">
        <v>-4.5166015625E-3</v>
      </c>
      <c r="E183" s="16">
        <v>-5.340576171875E-4</v>
      </c>
      <c r="F183" s="15">
        <v>-3.0059814453125E-3</v>
      </c>
    </row>
    <row r="184" spans="1:6" x14ac:dyDescent="0.25">
      <c r="A184">
        <f t="shared" si="2"/>
        <v>528</v>
      </c>
      <c r="B184" s="12">
        <v>3.692626953125E-3</v>
      </c>
      <c r="C184" s="15">
        <v>-3.4027099609375E-3</v>
      </c>
      <c r="D184" s="15">
        <v>-4.3487548828125E-3</v>
      </c>
      <c r="E184" s="16">
        <v>-3.204345703125E-4</v>
      </c>
      <c r="F184" s="12">
        <v>-2.9296875E-3</v>
      </c>
    </row>
    <row r="185" spans="1:6" x14ac:dyDescent="0.25">
      <c r="A185">
        <f t="shared" si="2"/>
        <v>530</v>
      </c>
      <c r="B185" s="15">
        <v>2.9754638671875E-3</v>
      </c>
      <c r="C185" s="12">
        <v>-4.69970703125E-3</v>
      </c>
      <c r="D185" s="15">
        <v>-5.8746337890625E-3</v>
      </c>
      <c r="E185" s="16">
        <v>-7.476806640625E-4</v>
      </c>
      <c r="F185" s="15">
        <v>-3.4027099609375E-3</v>
      </c>
    </row>
    <row r="186" spans="1:6" x14ac:dyDescent="0.25">
      <c r="A186">
        <f t="shared" si="2"/>
        <v>532</v>
      </c>
      <c r="B186" s="15">
        <v>1.4495849609375E-3</v>
      </c>
      <c r="C186" s="15">
        <v>-2.2430419921875E-3</v>
      </c>
      <c r="D186" s="12">
        <v>-3.2958984375E-3</v>
      </c>
      <c r="E186" s="11">
        <v>-3.662109375E-4</v>
      </c>
      <c r="F186" s="12">
        <v>-2.9296875E-3</v>
      </c>
    </row>
    <row r="187" spans="1:6" x14ac:dyDescent="0.25">
      <c r="A187">
        <f t="shared" si="2"/>
        <v>534</v>
      </c>
      <c r="B187" s="15">
        <v>1.068115234375E-4</v>
      </c>
      <c r="C187" s="12">
        <v>-2.288818359375E-3</v>
      </c>
      <c r="D187" s="15">
        <v>-3.2196044921875E-3</v>
      </c>
      <c r="E187" s="16">
        <v>-5.035400390625E-4</v>
      </c>
      <c r="F187" s="15">
        <v>-3.5858154296875E-3</v>
      </c>
    </row>
    <row r="188" spans="1:6" x14ac:dyDescent="0.25">
      <c r="A188">
        <f t="shared" si="2"/>
        <v>536</v>
      </c>
      <c r="B188" s="15">
        <v>7.171630859375E-4</v>
      </c>
      <c r="C188" s="12">
        <v>-4.425048828125E-3</v>
      </c>
      <c r="D188" s="15">
        <v>-5.6304931640625E-3</v>
      </c>
      <c r="E188" s="16">
        <v>-5.645751953125E-4</v>
      </c>
      <c r="F188" s="15">
        <v>-3.6468505859375E-3</v>
      </c>
    </row>
    <row r="189" spans="1:6" x14ac:dyDescent="0.25">
      <c r="A189">
        <f t="shared" si="2"/>
        <v>538</v>
      </c>
      <c r="B189" s="15">
        <v>8.392333984375E-4</v>
      </c>
      <c r="C189" s="12">
        <v>-9.46044921875E-4</v>
      </c>
      <c r="D189" s="15">
        <v>-1.9378662109375E-3</v>
      </c>
      <c r="E189" s="16">
        <v>-4.119873046875E-4</v>
      </c>
      <c r="F189" s="12">
        <v>-3.631591796875E-3</v>
      </c>
    </row>
    <row r="190" spans="1:6" x14ac:dyDescent="0.25">
      <c r="A190">
        <f t="shared" si="2"/>
        <v>540</v>
      </c>
      <c r="B190" s="15">
        <v>1.373291015625E-4</v>
      </c>
      <c r="C190" s="12">
        <v>-2.50244140625E-3</v>
      </c>
      <c r="D190" s="15">
        <v>-3.9520263671875E-3</v>
      </c>
      <c r="E190" s="16">
        <v>-6.561279296875E-4</v>
      </c>
      <c r="F190" s="15">
        <v>-3.5247802734375E-3</v>
      </c>
    </row>
    <row r="191" spans="1:6" x14ac:dyDescent="0.25">
      <c r="A191">
        <f t="shared" si="2"/>
        <v>542</v>
      </c>
      <c r="B191" s="15">
        <v>7.62939453125E-5</v>
      </c>
      <c r="C191" s="15">
        <v>-1.8768310546875E-3</v>
      </c>
      <c r="D191" s="15">
        <v>-2.7618408203125E-3</v>
      </c>
      <c r="E191" s="11">
        <v>-5.79833984375E-4</v>
      </c>
      <c r="F191" s="12">
        <v>-3.875732421875E-3</v>
      </c>
    </row>
    <row r="192" spans="1:6" x14ac:dyDescent="0.25">
      <c r="A192">
        <f t="shared" si="2"/>
        <v>544</v>
      </c>
      <c r="B192" s="12">
        <v>-1.3427734375E-3</v>
      </c>
      <c r="C192" s="12">
        <v>-2.532958984375E-3</v>
      </c>
      <c r="D192" s="15">
        <v>-3.7384033203125E-3</v>
      </c>
      <c r="E192" s="16">
        <v>-4.730224609375E-4</v>
      </c>
      <c r="F192" s="12">
        <v>-3.84521484375E-3</v>
      </c>
    </row>
    <row r="193" spans="1:6" x14ac:dyDescent="0.25">
      <c r="A193">
        <f t="shared" si="2"/>
        <v>546</v>
      </c>
      <c r="B193" s="12">
        <v>-1.495361328125E-3</v>
      </c>
      <c r="C193" s="15">
        <v>-2.7923583984375E-3</v>
      </c>
      <c r="D193" s="15">
        <v>-3.7994384765625E-3</v>
      </c>
      <c r="E193" s="16">
        <v>-6.561279296875E-4</v>
      </c>
      <c r="F193" s="15">
        <v>-3.5552978515625E-3</v>
      </c>
    </row>
    <row r="194" spans="1:6" x14ac:dyDescent="0.25">
      <c r="A194">
        <f t="shared" si="2"/>
        <v>548</v>
      </c>
      <c r="B194" s="12">
        <v>-1.40380859375E-3</v>
      </c>
      <c r="C194" s="12">
        <v>-2.532958984375E-3</v>
      </c>
      <c r="D194" s="12">
        <v>-3.631591796875E-3</v>
      </c>
      <c r="E194" s="11">
        <v>-4.57763671875E-4</v>
      </c>
      <c r="F194" s="12">
        <v>-4.2724609375E-3</v>
      </c>
    </row>
    <row r="195" spans="1:6" x14ac:dyDescent="0.25">
      <c r="A195">
        <f t="shared" si="2"/>
        <v>550</v>
      </c>
      <c r="B195" s="15">
        <v>-2.7008056640625E-3</v>
      </c>
      <c r="C195" s="12">
        <v>-4.486083984375E-3</v>
      </c>
      <c r="D195" s="15">
        <v>-5.5999755859375E-3</v>
      </c>
      <c r="E195" s="11">
        <v>-6.40869140625E-4</v>
      </c>
      <c r="F195" s="15">
        <v>-3.9825439453125E-3</v>
      </c>
    </row>
    <row r="196" spans="1:6" x14ac:dyDescent="0.25">
      <c r="A196">
        <f t="shared" si="2"/>
        <v>552</v>
      </c>
      <c r="B196" s="15">
        <v>-2.8228759765625E-3</v>
      </c>
      <c r="C196" s="12">
        <v>-1.953125E-3</v>
      </c>
      <c r="D196" s="12">
        <v>-3.23486328125E-3</v>
      </c>
      <c r="E196" s="11">
        <v>-3.0517578125E-4</v>
      </c>
      <c r="F196" s="15">
        <v>-3.5552978515625E-3</v>
      </c>
    </row>
    <row r="197" spans="1:6" x14ac:dyDescent="0.25">
      <c r="A197">
        <f t="shared" si="2"/>
        <v>554</v>
      </c>
      <c r="B197" s="12">
        <v>-3.35693359375E-3</v>
      </c>
      <c r="C197" s="15">
        <v>-4.57763671875E-5</v>
      </c>
      <c r="D197" s="12">
        <v>-9.1552734375E-4</v>
      </c>
      <c r="E197" s="16">
        <v>-4.425048828125E-4</v>
      </c>
      <c r="F197" s="15">
        <v>-3.8909912109375E-3</v>
      </c>
    </row>
    <row r="198" spans="1:6" x14ac:dyDescent="0.25">
      <c r="A198">
        <f t="shared" si="2"/>
        <v>556</v>
      </c>
      <c r="B198" s="12">
        <v>-3.509521484375E-3</v>
      </c>
      <c r="C198" s="12">
        <v>-3.631591796875E-3</v>
      </c>
      <c r="D198" s="15">
        <v>-4.5928955078125E-3</v>
      </c>
      <c r="E198" s="11">
        <v>-3.662109375E-4</v>
      </c>
      <c r="F198" s="12">
        <v>-3.692626953125E-3</v>
      </c>
    </row>
    <row r="199" spans="1:6" x14ac:dyDescent="0.25">
      <c r="A199">
        <f t="shared" si="2"/>
        <v>558</v>
      </c>
      <c r="B199" s="12">
        <v>-3.84521484375E-3</v>
      </c>
      <c r="C199" s="12">
        <v>-4.669189453125E-3</v>
      </c>
      <c r="D199" s="15">
        <v>-6.1492919921875E-3</v>
      </c>
      <c r="E199" s="16">
        <v>-4.730224609375E-4</v>
      </c>
      <c r="F199" s="12">
        <v>-3.90625E-3</v>
      </c>
    </row>
    <row r="200" spans="1:6" x14ac:dyDescent="0.25">
      <c r="A200">
        <f t="shared" si="2"/>
        <v>560</v>
      </c>
      <c r="B200" s="12">
        <v>-4.058837890625E-3</v>
      </c>
      <c r="C200" s="15">
        <v>-1.3275146484375E-3</v>
      </c>
      <c r="D200" s="12">
        <v>-2.593994140625E-3</v>
      </c>
      <c r="E200" s="11">
        <v>-2.44140625E-4</v>
      </c>
      <c r="F200" s="12">
        <v>-3.570556640625E-3</v>
      </c>
    </row>
    <row r="201" spans="1:6" x14ac:dyDescent="0.25">
      <c r="A201">
        <f t="shared" si="2"/>
        <v>562</v>
      </c>
      <c r="B201" s="15">
        <v>-4.5318603515625E-3</v>
      </c>
      <c r="C201" s="12">
        <v>-4.2724609375E-3</v>
      </c>
      <c r="D201" s="15">
        <v>-5.9051513671875E-3</v>
      </c>
      <c r="E201" s="16">
        <v>-5.645751953125E-4</v>
      </c>
      <c r="F201" s="15">
        <v>-4.4097900390625E-3</v>
      </c>
    </row>
    <row r="202" spans="1:6" x14ac:dyDescent="0.25">
      <c r="A202">
        <f t="shared" si="2"/>
        <v>564</v>
      </c>
      <c r="B202" s="12">
        <v>-4.45556640625E-3</v>
      </c>
      <c r="C202" s="15">
        <v>-3.0059814453125E-3</v>
      </c>
      <c r="D202" s="12">
        <v>-4.2724609375E-3</v>
      </c>
      <c r="E202" s="16">
        <v>-3.204345703125E-4</v>
      </c>
      <c r="F202" s="15">
        <v>-3.9520263671875E-3</v>
      </c>
    </row>
    <row r="203" spans="1:6" x14ac:dyDescent="0.25">
      <c r="A203">
        <f t="shared" si="2"/>
        <v>566</v>
      </c>
      <c r="B203" s="15">
        <v>-5.7220458984375E-3</v>
      </c>
      <c r="C203" s="12">
        <v>-1.678466796875E-3</v>
      </c>
      <c r="D203" s="15">
        <v>-2.9144287109375E-3</v>
      </c>
      <c r="E203" s="16">
        <v>-5.035400390625E-4</v>
      </c>
      <c r="F203" s="15">
        <v>-3.9520263671875E-3</v>
      </c>
    </row>
    <row r="204" spans="1:6" x14ac:dyDescent="0.25">
      <c r="A204">
        <f t="shared" si="2"/>
        <v>568</v>
      </c>
      <c r="B204" s="15">
        <v>-4.1961669921875E-3</v>
      </c>
      <c r="C204" s="12">
        <v>9.765625E-4</v>
      </c>
      <c r="D204" s="15">
        <v>1.373291015625E-4</v>
      </c>
      <c r="E204" s="16">
        <v>-3.814697265625E-4</v>
      </c>
      <c r="F204" s="12">
        <v>-3.936767578125E-3</v>
      </c>
    </row>
    <row r="205" spans="1:6" x14ac:dyDescent="0.25">
      <c r="A205">
        <f t="shared" si="2"/>
        <v>570</v>
      </c>
      <c r="B205" s="15">
        <v>-2.3956298828125E-3</v>
      </c>
      <c r="C205" s="12">
        <v>3.35693359375E-4</v>
      </c>
      <c r="D205" s="15">
        <v>-3.509521484375E-4</v>
      </c>
      <c r="E205" s="16">
        <v>-4.425048828125E-4</v>
      </c>
      <c r="F205" s="15">
        <v>-4.7149658203125E-3</v>
      </c>
    </row>
    <row r="206" spans="1:6" x14ac:dyDescent="0.25">
      <c r="A206">
        <f t="shared" si="2"/>
        <v>572</v>
      </c>
      <c r="B206" s="15">
        <v>-5.1727294921875E-3</v>
      </c>
      <c r="C206" s="15">
        <v>-1.4495849609375E-3</v>
      </c>
      <c r="D206" s="15">
        <v>-2.3040771484375E-3</v>
      </c>
      <c r="E206" s="11">
        <v>0</v>
      </c>
      <c r="F206" s="12">
        <v>-5.43212890625E-3</v>
      </c>
    </row>
    <row r="207" spans="1:6" x14ac:dyDescent="0.25">
      <c r="A207">
        <f t="shared" si="2"/>
        <v>574</v>
      </c>
      <c r="B207" s="12">
        <v>-6.134033203125E-3</v>
      </c>
      <c r="C207" s="15">
        <v>-9.307861328125E-4</v>
      </c>
      <c r="D207" s="15">
        <v>-5.035400390625E-4</v>
      </c>
      <c r="E207" s="11">
        <v>5.79833984375E-4</v>
      </c>
      <c r="F207" s="12">
        <v>-5.462646484375E-3</v>
      </c>
    </row>
    <row r="208" spans="1:6" x14ac:dyDescent="0.25">
      <c r="A208">
        <f t="shared" si="2"/>
        <v>576</v>
      </c>
      <c r="B208" s="12">
        <v>-6.2255859375E-3</v>
      </c>
      <c r="C208" s="12">
        <v>-2.5634765625E-3</v>
      </c>
      <c r="D208" s="15">
        <v>-3.3416748046875E-3</v>
      </c>
      <c r="E208" s="16">
        <v>8.697509765625E-4</v>
      </c>
      <c r="F208" s="15">
        <v>-4.4403076171875E-3</v>
      </c>
    </row>
    <row r="209" spans="1:6" x14ac:dyDescent="0.25">
      <c r="A209">
        <f t="shared" ref="A209:A270" si="3">A208+2</f>
        <v>578</v>
      </c>
      <c r="B209" s="12">
        <v>-6.378173828125E-3</v>
      </c>
      <c r="C209" s="15">
        <v>-4.3182373046875E-3</v>
      </c>
      <c r="D209" s="12">
        <v>-5.340576171875E-3</v>
      </c>
      <c r="E209" s="11">
        <v>1.46484375E-3</v>
      </c>
      <c r="F209" s="15">
        <v>-6.4849853515625E-3</v>
      </c>
    </row>
    <row r="210" spans="1:6" x14ac:dyDescent="0.25">
      <c r="A210">
        <f t="shared" si="3"/>
        <v>580</v>
      </c>
      <c r="B210" s="15">
        <v>-5.9967041015625E-3</v>
      </c>
      <c r="C210" s="15">
        <v>-2.593994140625E-4</v>
      </c>
      <c r="D210" s="15">
        <v>-1.0528564453125E-3</v>
      </c>
      <c r="E210" s="16">
        <v>1.7242431640625E-3</v>
      </c>
      <c r="F210" s="12">
        <v>-4.791259765625E-3</v>
      </c>
    </row>
    <row r="211" spans="1:6" x14ac:dyDescent="0.25">
      <c r="A211">
        <f t="shared" si="3"/>
        <v>582</v>
      </c>
      <c r="B211" s="12">
        <v>-7.38525390625E-3</v>
      </c>
      <c r="C211" s="15">
        <v>-7.4310302734375E-3</v>
      </c>
      <c r="D211" s="12">
        <v>-8.97216796875E-3</v>
      </c>
      <c r="E211" s="11">
        <v>2.044677734375E-3</v>
      </c>
      <c r="F211" s="15">
        <v>-7.1258544921875E-3</v>
      </c>
    </row>
    <row r="212" spans="1:6" x14ac:dyDescent="0.25">
      <c r="A212">
        <f t="shared" si="3"/>
        <v>584</v>
      </c>
      <c r="B212" s="15">
        <v>-5.9967041015625E-3</v>
      </c>
      <c r="C212" s="12">
        <v>-3.0517578125E-4</v>
      </c>
      <c r="D212" s="12">
        <v>-1.129150390625E-3</v>
      </c>
      <c r="E212" s="11">
        <v>1.220703125E-3</v>
      </c>
      <c r="F212" s="12">
        <v>-5.218505859375E-3</v>
      </c>
    </row>
    <row r="213" spans="1:6" x14ac:dyDescent="0.25">
      <c r="A213">
        <f t="shared" si="3"/>
        <v>586</v>
      </c>
      <c r="B213" s="15">
        <v>-7.2174072265625E-3</v>
      </c>
      <c r="C213" s="15">
        <v>-6.8817138671875E-3</v>
      </c>
      <c r="D213" s="15">
        <v>-8.2855224609375E-3</v>
      </c>
      <c r="E213" s="16">
        <v>8.392333984375E-4</v>
      </c>
      <c r="F213" s="15">
        <v>-5.7525634765625E-3</v>
      </c>
    </row>
    <row r="214" spans="1:6" x14ac:dyDescent="0.25">
      <c r="A214">
        <f t="shared" si="3"/>
        <v>588</v>
      </c>
      <c r="B214" s="12">
        <v>-7.110595703125E-3</v>
      </c>
      <c r="C214" s="12">
        <v>-5.31005859375E-3</v>
      </c>
      <c r="D214" s="15">
        <v>-6.8206787109375E-3</v>
      </c>
      <c r="E214" s="16">
        <v>2.593994140625E-4</v>
      </c>
      <c r="F214" s="15">
        <v>-5.4473876953125E-3</v>
      </c>
    </row>
    <row r="215" spans="1:6" x14ac:dyDescent="0.25">
      <c r="A215">
        <f t="shared" si="3"/>
        <v>590</v>
      </c>
      <c r="B215" s="15">
        <v>-6.8817138671875E-3</v>
      </c>
      <c r="C215" s="12">
        <v>-5.43212890625E-3</v>
      </c>
      <c r="D215" s="15">
        <v>-6.9732666015625E-3</v>
      </c>
      <c r="E215" s="16">
        <v>-8.087158203125E-4</v>
      </c>
      <c r="F215" s="15">
        <v>-5.5389404296875E-3</v>
      </c>
    </row>
    <row r="216" spans="1:6" x14ac:dyDescent="0.25">
      <c r="A216">
        <f t="shared" si="3"/>
        <v>592</v>
      </c>
      <c r="B216" s="15">
        <v>-5.9051513671875E-3</v>
      </c>
      <c r="C216" s="12">
        <v>1.068115234375E-3</v>
      </c>
      <c r="D216" s="12">
        <v>2.13623046875E-4</v>
      </c>
      <c r="E216" s="11">
        <v>-5.4931640625E-4</v>
      </c>
      <c r="F216" s="15">
        <v>-4.3487548828125E-3</v>
      </c>
    </row>
    <row r="217" spans="1:6" x14ac:dyDescent="0.25">
      <c r="A217">
        <f t="shared" si="3"/>
        <v>594</v>
      </c>
      <c r="B217" s="15">
        <v>-6.8817138671875E-3</v>
      </c>
      <c r="C217" s="15">
        <v>-4.4097900390625E-3</v>
      </c>
      <c r="D217" s="12">
        <v>-5.9814453125E-3</v>
      </c>
      <c r="E217" s="16">
        <v>-7.476806640625E-4</v>
      </c>
      <c r="F217" s="15">
        <v>-5.4779052734375E-3</v>
      </c>
    </row>
    <row r="218" spans="1:6" x14ac:dyDescent="0.25">
      <c r="A218">
        <f t="shared" si="3"/>
        <v>596</v>
      </c>
      <c r="B218" s="12">
        <v>-6.8359375E-3</v>
      </c>
      <c r="C218" s="15">
        <v>-5.0506591796875E-3</v>
      </c>
      <c r="D218" s="12">
        <v>-6.7138671875E-3</v>
      </c>
      <c r="E218" s="16">
        <v>-7.171630859375E-4</v>
      </c>
      <c r="F218" s="12">
        <v>-4.8828125E-3</v>
      </c>
    </row>
    <row r="219" spans="1:6" x14ac:dyDescent="0.25">
      <c r="A219">
        <f t="shared" si="3"/>
        <v>598</v>
      </c>
      <c r="B219" s="15">
        <v>-6.3934326171875E-3</v>
      </c>
      <c r="C219" s="15">
        <v>-1.4801025390625E-3</v>
      </c>
      <c r="D219" s="12">
        <v>-2.655029296875E-3</v>
      </c>
      <c r="E219" s="16">
        <v>-5.645751953125E-4</v>
      </c>
      <c r="F219" s="12">
        <v>-4.45556640625E-3</v>
      </c>
    </row>
    <row r="220" spans="1:6" x14ac:dyDescent="0.25">
      <c r="A220">
        <f t="shared" si="3"/>
        <v>600</v>
      </c>
      <c r="B220" s="12">
        <v>-6.2255859375E-3</v>
      </c>
      <c r="C220" s="12">
        <v>-2.685546875E-3</v>
      </c>
      <c r="D220" s="15">
        <v>-4.1961669921875E-3</v>
      </c>
      <c r="E220" s="11">
        <v>-5.4931640625E-4</v>
      </c>
      <c r="F220" s="15">
        <v>-5.0811767578125E-3</v>
      </c>
    </row>
    <row r="221" spans="1:6" x14ac:dyDescent="0.25">
      <c r="A221">
        <f t="shared" si="3"/>
        <v>602</v>
      </c>
      <c r="B221" s="12">
        <v>-6.683349609375E-3</v>
      </c>
      <c r="C221" s="12">
        <v>-3.021240234375E-3</v>
      </c>
      <c r="D221" s="12">
        <v>-4.45556640625E-3</v>
      </c>
      <c r="E221" s="16">
        <v>-7.171630859375E-4</v>
      </c>
      <c r="F221" s="15">
        <v>-4.7760009765625E-3</v>
      </c>
    </row>
    <row r="222" spans="1:6" x14ac:dyDescent="0.25">
      <c r="A222">
        <f t="shared" si="3"/>
        <v>604</v>
      </c>
      <c r="B222" s="12">
        <v>-6.8359375E-3</v>
      </c>
      <c r="C222" s="12">
        <v>-5.18798828125E-3</v>
      </c>
      <c r="D222" s="12">
        <v>-6.805419921875E-3</v>
      </c>
      <c r="E222" s="16">
        <v>-9.307861328125E-4</v>
      </c>
      <c r="F222" s="12">
        <v>-5.218505859375E-3</v>
      </c>
    </row>
    <row r="223" spans="1:6" x14ac:dyDescent="0.25">
      <c r="A223">
        <f t="shared" si="3"/>
        <v>606</v>
      </c>
      <c r="B223" s="15">
        <v>-6.5155029296875E-3</v>
      </c>
      <c r="C223" s="12">
        <v>-3.448486328125E-3</v>
      </c>
      <c r="D223" s="12">
        <v>-4.241943359375E-3</v>
      </c>
      <c r="E223" s="16">
        <v>-1.2664794921875E-3</v>
      </c>
      <c r="F223" s="15">
        <v>-4.5013427734375E-3</v>
      </c>
    </row>
    <row r="224" spans="1:6" x14ac:dyDescent="0.25">
      <c r="A224">
        <f t="shared" si="3"/>
        <v>608</v>
      </c>
      <c r="B224" s="12">
        <v>-5.615234375E-3</v>
      </c>
      <c r="C224" s="12">
        <v>-4.39453125E-3</v>
      </c>
      <c r="D224" s="15">
        <v>-6.4239501953125E-3</v>
      </c>
      <c r="E224" s="16">
        <v>-2.899169921875E-4</v>
      </c>
      <c r="F224" s="12">
        <v>-3.84521484375E-3</v>
      </c>
    </row>
    <row r="225" spans="1:6" x14ac:dyDescent="0.25">
      <c r="A225">
        <f t="shared" si="3"/>
        <v>610</v>
      </c>
      <c r="B225" s="15">
        <v>-5.6610107421875E-3</v>
      </c>
      <c r="C225" s="12">
        <v>-1.8310546875E-4</v>
      </c>
      <c r="D225" s="12">
        <v>-1.15966796875E-3</v>
      </c>
      <c r="E225" s="16">
        <v>-3.204345703125E-4</v>
      </c>
      <c r="F225" s="15">
        <v>-5.2642822265625E-3</v>
      </c>
    </row>
    <row r="226" spans="1:6" x14ac:dyDescent="0.25">
      <c r="A226">
        <f t="shared" si="3"/>
        <v>612</v>
      </c>
      <c r="B226" s="15">
        <v>-5.8441162109375E-3</v>
      </c>
      <c r="C226" s="12">
        <v>-4.69970703125E-3</v>
      </c>
      <c r="D226" s="12">
        <v>-6.439208984375E-3</v>
      </c>
      <c r="E226" s="16">
        <v>-9.002685546875E-4</v>
      </c>
      <c r="F226" s="12">
        <v>-2.410888671875E-3</v>
      </c>
    </row>
    <row r="227" spans="1:6" x14ac:dyDescent="0.25">
      <c r="A227">
        <f t="shared" si="3"/>
        <v>614</v>
      </c>
      <c r="B227" s="15">
        <v>-5.5389404296875E-3</v>
      </c>
      <c r="C227" s="12">
        <v>-1.129150390625E-3</v>
      </c>
      <c r="D227" s="12">
        <v>-1.800537109375E-3</v>
      </c>
      <c r="E227" s="11">
        <v>-2.13623046875E-4</v>
      </c>
      <c r="F227" s="12">
        <v>-4.69970703125E-3</v>
      </c>
    </row>
    <row r="228" spans="1:6" x14ac:dyDescent="0.25">
      <c r="A228">
        <f t="shared" si="3"/>
        <v>616</v>
      </c>
      <c r="B228" s="12">
        <v>-5.31005859375E-3</v>
      </c>
      <c r="C228" s="12">
        <v>-4.180908203125E-3</v>
      </c>
      <c r="D228" s="12">
        <v>-5.615234375E-3</v>
      </c>
      <c r="E228" s="16">
        <v>-6.561279296875E-4</v>
      </c>
      <c r="F228" s="15">
        <v>-4.3182373046875E-3</v>
      </c>
    </row>
    <row r="229" spans="1:6" x14ac:dyDescent="0.25">
      <c r="A229">
        <f t="shared" si="3"/>
        <v>618</v>
      </c>
      <c r="B229" s="15">
        <v>-5.2947998046875E-3</v>
      </c>
      <c r="C229" s="12">
        <v>-4.608154296875E-3</v>
      </c>
      <c r="D229" s="15">
        <v>-7.1563720703125E-3</v>
      </c>
      <c r="E229" s="11">
        <v>-6.103515625E-4</v>
      </c>
      <c r="F229" s="15">
        <v>-4.4708251953125E-3</v>
      </c>
    </row>
    <row r="230" spans="1:6" x14ac:dyDescent="0.25">
      <c r="A230">
        <f t="shared" si="3"/>
        <v>620</v>
      </c>
      <c r="B230" s="12">
        <v>-6.561279296875E-3</v>
      </c>
      <c r="C230" s="15">
        <v>-1.6632080078125E-3</v>
      </c>
      <c r="D230" s="15">
        <v>-2.4261474609375E-3</v>
      </c>
      <c r="E230" s="11">
        <v>2.44140625E-4</v>
      </c>
      <c r="F230" s="12">
        <v>-2.410888671875E-3</v>
      </c>
    </row>
    <row r="231" spans="1:6" x14ac:dyDescent="0.25">
      <c r="A231">
        <f t="shared" si="3"/>
        <v>622</v>
      </c>
      <c r="B231" s="12">
        <v>-3.814697265625E-3</v>
      </c>
      <c r="C231" s="15">
        <v>-3.8604736328125E-3</v>
      </c>
      <c r="D231" s="12">
        <v>-6.103515625E-3</v>
      </c>
      <c r="E231" s="11">
        <v>0</v>
      </c>
      <c r="F231" s="12">
        <v>-7.14111328125E-3</v>
      </c>
    </row>
    <row r="232" spans="1:6" x14ac:dyDescent="0.25">
      <c r="A232">
        <f t="shared" si="3"/>
        <v>624</v>
      </c>
      <c r="B232" s="15">
        <v>-7.7056884765625E-3</v>
      </c>
      <c r="C232" s="12">
        <v>1.220703125E-4</v>
      </c>
      <c r="D232" s="15">
        <v>-1.678466796875E-4</v>
      </c>
      <c r="E232" s="11">
        <v>3.96728515625E-4</v>
      </c>
      <c r="F232" s="15">
        <v>-2.7923583984375E-3</v>
      </c>
    </row>
    <row r="233" spans="1:6" x14ac:dyDescent="0.25">
      <c r="A233">
        <f t="shared" si="3"/>
        <v>626</v>
      </c>
      <c r="B233" s="15">
        <v>-4.5318603515625E-3</v>
      </c>
      <c r="C233" s="15">
        <v>-4.9591064453125E-3</v>
      </c>
      <c r="D233" s="12">
        <v>-6.378173828125E-3</v>
      </c>
      <c r="E233" s="16">
        <v>3.204345703125E-4</v>
      </c>
      <c r="F233" s="12">
        <v>-3.021240234375E-3</v>
      </c>
    </row>
    <row r="234" spans="1:6" x14ac:dyDescent="0.25">
      <c r="A234">
        <f t="shared" si="3"/>
        <v>628</v>
      </c>
      <c r="B234" s="15">
        <v>-1.7242431640625E-3</v>
      </c>
      <c r="C234" s="15">
        <v>-8.9569091796875E-3</v>
      </c>
      <c r="D234" s="15">
        <v>-1.05438232421875E-2</v>
      </c>
      <c r="E234" s="16">
        <v>-5.645751953125E-4</v>
      </c>
      <c r="F234" s="15">
        <v>-6.9732666015625E-3</v>
      </c>
    </row>
    <row r="235" spans="1:6" x14ac:dyDescent="0.25">
      <c r="A235">
        <f t="shared" si="3"/>
        <v>630</v>
      </c>
      <c r="B235" s="12">
        <v>-5.035400390625E-3</v>
      </c>
      <c r="C235" s="15">
        <v>-9.1705322265625E-3</v>
      </c>
      <c r="D235" s="12">
        <v>-1.165771484375E-2</v>
      </c>
      <c r="E235" s="16">
        <v>-4.57763671875E-5</v>
      </c>
      <c r="F235" s="15">
        <v>-6.6070556640625E-3</v>
      </c>
    </row>
    <row r="236" spans="1:6" x14ac:dyDescent="0.25">
      <c r="A236">
        <f t="shared" si="3"/>
        <v>632</v>
      </c>
      <c r="B236" s="15">
        <v>-7.5836181640625E-3</v>
      </c>
      <c r="C236" s="12">
        <v>-3.692626953125E-3</v>
      </c>
      <c r="D236" s="15">
        <v>-5.1727294921875E-3</v>
      </c>
      <c r="E236" s="16">
        <v>-4.730224609375E-4</v>
      </c>
      <c r="F236" s="12">
        <v>-3.84521484375E-3</v>
      </c>
    </row>
    <row r="237" spans="1:6" x14ac:dyDescent="0.25">
      <c r="A237">
        <f t="shared" si="3"/>
        <v>634</v>
      </c>
      <c r="B237" s="12">
        <v>-6.28662109375E-3</v>
      </c>
      <c r="C237" s="15">
        <v>-2.5482177734375E-3</v>
      </c>
      <c r="D237" s="12">
        <v>-3.72314453125E-3</v>
      </c>
      <c r="E237" s="11">
        <v>3.35693359375E-4</v>
      </c>
      <c r="F237" s="15">
        <v>-3.0059814453125E-3</v>
      </c>
    </row>
    <row r="238" spans="1:6" x14ac:dyDescent="0.25">
      <c r="A238">
        <f t="shared" si="3"/>
        <v>636</v>
      </c>
      <c r="B238" s="15">
        <v>-4.1656494140625E-3</v>
      </c>
      <c r="C238" s="12">
        <v>-1.983642578125E-3</v>
      </c>
      <c r="D238" s="12">
        <v>-3.72314453125E-3</v>
      </c>
      <c r="E238" s="16">
        <v>-1.52587890625E-5</v>
      </c>
      <c r="F238" s="12">
        <v>-3.997802734375E-3</v>
      </c>
    </row>
    <row r="239" spans="1:6" x14ac:dyDescent="0.25">
      <c r="A239">
        <f t="shared" si="3"/>
        <v>638</v>
      </c>
      <c r="B239" s="15">
        <v>-4.5928955078125E-3</v>
      </c>
      <c r="C239" s="12">
        <v>-4.730224609375E-3</v>
      </c>
      <c r="D239" s="15">
        <v>-6.2103271484375E-3</v>
      </c>
      <c r="E239" s="16">
        <v>-3.509521484375E-4</v>
      </c>
      <c r="F239" s="12">
        <v>-5.31005859375E-3</v>
      </c>
    </row>
    <row r="240" spans="1:6" x14ac:dyDescent="0.25">
      <c r="A240">
        <f t="shared" si="3"/>
        <v>640</v>
      </c>
      <c r="B240" s="12">
        <v>-5.4931640625E-3</v>
      </c>
      <c r="C240" s="15">
        <v>-6.4849853515625E-3</v>
      </c>
      <c r="D240" s="15">
        <v>-8.3160400390625E-3</v>
      </c>
      <c r="E240" s="16">
        <v>-7.62939453125E-5</v>
      </c>
      <c r="F240" s="15">
        <v>-4.9896240234375E-3</v>
      </c>
    </row>
    <row r="241" spans="1:6" x14ac:dyDescent="0.25">
      <c r="A241">
        <f t="shared" si="3"/>
        <v>642</v>
      </c>
      <c r="B241" s="12">
        <v>-6.927490234375E-3</v>
      </c>
      <c r="C241" s="15">
        <v>-5.6610107421875E-3</v>
      </c>
      <c r="D241" s="15">
        <v>-7.6141357421875E-3</v>
      </c>
      <c r="E241" s="16">
        <v>-4.425048828125E-4</v>
      </c>
      <c r="F241" s="15">
        <v>-4.4097900390625E-3</v>
      </c>
    </row>
    <row r="242" spans="1:6" x14ac:dyDescent="0.25">
      <c r="A242">
        <f t="shared" si="3"/>
        <v>644</v>
      </c>
      <c r="B242" s="15">
        <v>-5.0811767578125E-3</v>
      </c>
      <c r="C242" s="15">
        <v>-2.7313232421875E-3</v>
      </c>
      <c r="D242" s="15">
        <v>-3.9215087890625E-3</v>
      </c>
      <c r="E242" s="16">
        <v>2.593994140625E-4</v>
      </c>
      <c r="F242" s="15">
        <v>-4.2266845703125E-3</v>
      </c>
    </row>
    <row r="243" spans="1:6" x14ac:dyDescent="0.25">
      <c r="A243">
        <f t="shared" si="3"/>
        <v>646</v>
      </c>
      <c r="B243" s="15">
        <v>-5.5694580078125E-3</v>
      </c>
      <c r="C243" s="15">
        <v>-5.2337646484375E-3</v>
      </c>
      <c r="D243" s="12">
        <v>-7.080078125E-3</v>
      </c>
      <c r="E243" s="16">
        <v>-2.593994140625E-4</v>
      </c>
      <c r="F243" s="12">
        <v>-4.364013671875E-3</v>
      </c>
    </row>
    <row r="244" spans="1:6" x14ac:dyDescent="0.25">
      <c r="A244">
        <f t="shared" si="3"/>
        <v>648</v>
      </c>
      <c r="B244" s="15">
        <v>-3.9215087890625E-3</v>
      </c>
      <c r="C244" s="12">
        <v>2.8076171875E-3</v>
      </c>
      <c r="D244" s="12">
        <v>1.617431640625E-3</v>
      </c>
      <c r="E244" s="16">
        <v>5.340576171875E-4</v>
      </c>
      <c r="F244" s="15">
        <v>-3.1890869140625E-3</v>
      </c>
    </row>
    <row r="245" spans="1:6" x14ac:dyDescent="0.25">
      <c r="A245">
        <f t="shared" si="3"/>
        <v>650</v>
      </c>
      <c r="B245" s="15">
        <v>-4.4403076171875E-3</v>
      </c>
      <c r="C245" s="15">
        <v>-6.8817138671875E-3</v>
      </c>
      <c r="D245" s="12">
        <v>-8.7890625E-3</v>
      </c>
      <c r="E245" s="11">
        <v>-4.8828125E-4</v>
      </c>
      <c r="F245" s="12">
        <v>-9.1552734375E-5</v>
      </c>
    </row>
    <row r="246" spans="1:6" x14ac:dyDescent="0.25">
      <c r="A246">
        <f t="shared" si="3"/>
        <v>652</v>
      </c>
      <c r="B246" s="15">
        <v>-5.5999755859375E-3</v>
      </c>
      <c r="C246" s="12">
        <v>-1.556396484375E-3</v>
      </c>
      <c r="D246" s="12">
        <v>-3.23486328125E-3</v>
      </c>
      <c r="E246" s="11">
        <v>-9.1552734375E-4</v>
      </c>
      <c r="F246" s="12">
        <v>-7.781982421875E-3</v>
      </c>
    </row>
    <row r="247" spans="1:6" x14ac:dyDescent="0.25">
      <c r="A247">
        <f t="shared" si="3"/>
        <v>654</v>
      </c>
      <c r="B247" s="15">
        <v>-6.6070556640625E-3</v>
      </c>
      <c r="C247" s="15">
        <v>1.53961181640625E-2</v>
      </c>
      <c r="D247" s="12">
        <v>1.666259765625E-2</v>
      </c>
      <c r="E247" s="16">
        <v>8.087158203125E-4</v>
      </c>
      <c r="F247" s="12">
        <v>-9.002685546875E-3</v>
      </c>
    </row>
    <row r="248" spans="1:6" x14ac:dyDescent="0.25">
      <c r="A248">
        <f t="shared" si="3"/>
        <v>656</v>
      </c>
      <c r="B248" s="12">
        <v>4.57763671875E-3</v>
      </c>
      <c r="C248" s="12">
        <v>3.173828125E-3</v>
      </c>
      <c r="D248" s="15">
        <v>3.7384033203125E-3</v>
      </c>
      <c r="E248" s="16">
        <v>-3.1585693359375E-3</v>
      </c>
      <c r="F248" s="15">
        <v>-1.30157470703125E-2</v>
      </c>
    </row>
    <row r="249" spans="1:6" x14ac:dyDescent="0.25">
      <c r="A249">
        <f t="shared" si="3"/>
        <v>658</v>
      </c>
      <c r="B249" s="15">
        <v>2.7313232421875E-3</v>
      </c>
      <c r="C249" s="12">
        <v>-1.6632080078125E-2</v>
      </c>
      <c r="D249" s="15">
        <v>-1.87835693359375E-2</v>
      </c>
      <c r="E249" s="16">
        <v>-1.373291015625E-4</v>
      </c>
      <c r="F249" s="12">
        <v>-4.364013671875E-3</v>
      </c>
    </row>
    <row r="250" spans="1:6" x14ac:dyDescent="0.25">
      <c r="A250">
        <f t="shared" si="3"/>
        <v>660</v>
      </c>
      <c r="B250" s="15">
        <v>-6.6375732421875E-3</v>
      </c>
      <c r="C250" s="12">
        <v>-1.7669677734375E-2</v>
      </c>
      <c r="D250" s="15">
        <v>-2.10723876953125E-2</v>
      </c>
      <c r="E250" s="16">
        <v>-3.9215087890625E-3</v>
      </c>
      <c r="F250" s="15">
        <v>-8.9569091796875E-3</v>
      </c>
    </row>
    <row r="251" spans="1:6" x14ac:dyDescent="0.25">
      <c r="A251">
        <f t="shared" si="3"/>
        <v>662</v>
      </c>
      <c r="B251" s="15">
        <v>-5.5694580078125E-3</v>
      </c>
      <c r="C251" s="12">
        <v>2.410888671875E-3</v>
      </c>
      <c r="D251" s="15">
        <v>2.3040771484375E-3</v>
      </c>
      <c r="E251" s="16">
        <v>2.593994140625E-4</v>
      </c>
      <c r="F251" s="15">
        <v>-3.7078857421875E-3</v>
      </c>
    </row>
    <row r="252" spans="1:6" x14ac:dyDescent="0.25">
      <c r="A252">
        <f t="shared" si="3"/>
        <v>664</v>
      </c>
      <c r="B252" s="12">
        <v>-3.326416015625E-3</v>
      </c>
      <c r="C252" s="12">
        <v>-2.74658203125E-3</v>
      </c>
      <c r="D252" s="15">
        <v>-4.0435791015625E-3</v>
      </c>
      <c r="E252" s="16">
        <v>6.866455078125E-4</v>
      </c>
      <c r="F252" s="12">
        <v>-3.326416015625E-3</v>
      </c>
    </row>
    <row r="253" spans="1:6" x14ac:dyDescent="0.25">
      <c r="A253">
        <f t="shared" si="3"/>
        <v>666</v>
      </c>
      <c r="B253" s="15">
        <v>-5.8746337890625E-3</v>
      </c>
      <c r="C253" s="15">
        <v>-9.6282958984375E-3</v>
      </c>
      <c r="D253" s="12">
        <v>-1.20849609375E-2</v>
      </c>
      <c r="E253" s="16">
        <v>-5.645751953125E-4</v>
      </c>
      <c r="F253" s="15">
        <v>-6.0577392578125E-3</v>
      </c>
    </row>
    <row r="254" spans="1:6" x14ac:dyDescent="0.25">
      <c r="A254">
        <f t="shared" si="3"/>
        <v>668</v>
      </c>
      <c r="B254" s="15">
        <v>-4.3792724609375E-3</v>
      </c>
      <c r="C254" s="12">
        <v>1.007080078125E-3</v>
      </c>
      <c r="D254" s="15">
        <v>1.983642578125E-4</v>
      </c>
      <c r="E254" s="11">
        <v>1.0986328125E-3</v>
      </c>
      <c r="F254" s="12">
        <v>-3.021240234375E-3</v>
      </c>
    </row>
    <row r="255" spans="1:6" x14ac:dyDescent="0.25">
      <c r="A255">
        <f t="shared" si="3"/>
        <v>670</v>
      </c>
      <c r="B255" s="12">
        <v>-4.608154296875E-3</v>
      </c>
      <c r="C255" s="15">
        <v>-4.1046142578125E-3</v>
      </c>
      <c r="D255" s="12">
        <v>-5.950927734375E-3</v>
      </c>
      <c r="E255" s="16">
        <v>1.373291015625E-4</v>
      </c>
      <c r="F255" s="12">
        <v>-5.06591796875E-3</v>
      </c>
    </row>
    <row r="256" spans="1:6" x14ac:dyDescent="0.25">
      <c r="A256">
        <f t="shared" si="3"/>
        <v>672</v>
      </c>
      <c r="B256" s="12">
        <v>-3.204345703125E-3</v>
      </c>
      <c r="C256" s="12">
        <v>4.57763671875E-4</v>
      </c>
      <c r="D256" s="15">
        <v>-9.307861328125E-4</v>
      </c>
      <c r="E256" s="16">
        <v>1.0528564453125E-3</v>
      </c>
      <c r="F256" s="12">
        <v>-3.936767578125E-3</v>
      </c>
    </row>
    <row r="257" spans="1:6" x14ac:dyDescent="0.25">
      <c r="A257">
        <f t="shared" si="3"/>
        <v>674</v>
      </c>
      <c r="B257" s="15">
        <v>1.068115234375E-4</v>
      </c>
      <c r="C257" s="12">
        <v>-7.415771484375E-3</v>
      </c>
      <c r="D257" s="12">
        <v>-9.3994140625E-3</v>
      </c>
      <c r="E257" s="16">
        <v>-1.373291015625E-4</v>
      </c>
      <c r="F257" s="15">
        <v>-4.9896240234375E-3</v>
      </c>
    </row>
    <row r="258" spans="1:6" x14ac:dyDescent="0.25">
      <c r="A258">
        <f t="shared" si="3"/>
        <v>676</v>
      </c>
      <c r="B258" s="12">
        <v>-3.0517578125E-3</v>
      </c>
      <c r="C258" s="12">
        <v>-4.974365234375E-3</v>
      </c>
      <c r="D258" s="12">
        <v>-6.591796875E-3</v>
      </c>
      <c r="E258" s="11">
        <v>2.13623046875E-4</v>
      </c>
      <c r="F258" s="12">
        <v>-4.21142578125E-3</v>
      </c>
    </row>
    <row r="259" spans="1:6" x14ac:dyDescent="0.25">
      <c r="A259">
        <f t="shared" si="3"/>
        <v>678</v>
      </c>
      <c r="B259" s="15">
        <v>-3.8604736328125E-3</v>
      </c>
      <c r="C259" s="15">
        <v>2.5177001953125E-3</v>
      </c>
      <c r="D259" s="15">
        <v>1.6326904296875E-3</v>
      </c>
      <c r="E259" s="16">
        <v>9.002685546875E-4</v>
      </c>
      <c r="F259" s="12">
        <v>-3.84521484375E-3</v>
      </c>
    </row>
    <row r="260" spans="1:6" x14ac:dyDescent="0.25">
      <c r="A260">
        <f t="shared" si="3"/>
        <v>680</v>
      </c>
      <c r="B260" s="12">
        <v>-4.547119140625E-3</v>
      </c>
      <c r="C260" s="12">
        <v>-1.031494140625E-2</v>
      </c>
      <c r="D260" s="15">
        <v>-1.32598876953125E-2</v>
      </c>
      <c r="E260" s="11">
        <v>-2.74658203125E-4</v>
      </c>
      <c r="F260" s="15">
        <v>-5.0811767578125E-3</v>
      </c>
    </row>
    <row r="261" spans="1:6" x14ac:dyDescent="0.25">
      <c r="A261">
        <f t="shared" si="3"/>
        <v>682</v>
      </c>
      <c r="B261" s="15">
        <v>-1.5106201171875E-3</v>
      </c>
      <c r="C261" s="12">
        <v>3.143310546875E-3</v>
      </c>
      <c r="D261" s="12">
        <v>4.638671875E-3</v>
      </c>
      <c r="E261" s="16">
        <v>2.0904541015625E-3</v>
      </c>
      <c r="F261" s="15">
        <v>-4.0130615234375E-3</v>
      </c>
    </row>
    <row r="262" spans="1:6" x14ac:dyDescent="0.25">
      <c r="A262">
        <f t="shared" si="3"/>
        <v>684</v>
      </c>
      <c r="B262" s="15">
        <v>-7.5836181640625E-3</v>
      </c>
      <c r="C262" s="12">
        <v>-1.019287109375E-2</v>
      </c>
      <c r="D262" s="12">
        <v>-1.3092041015625E-2</v>
      </c>
      <c r="E262" s="16">
        <v>-1.9683837890625E-3</v>
      </c>
      <c r="F262" s="12">
        <v>-3.448486328125E-3</v>
      </c>
    </row>
    <row r="263" spans="1:6" x14ac:dyDescent="0.25">
      <c r="A263">
        <f t="shared" si="3"/>
        <v>686</v>
      </c>
      <c r="B263" s="15">
        <v>-4.730224609375E-4</v>
      </c>
      <c r="C263" s="12">
        <v>1.89208984375E-2</v>
      </c>
      <c r="D263" s="12">
        <v>2.130126953125E-2</v>
      </c>
      <c r="E263" s="11">
        <v>1.220703125E-3</v>
      </c>
      <c r="F263" s="15">
        <v>-1.5716552734375E-3</v>
      </c>
    </row>
    <row r="264" spans="1:6" x14ac:dyDescent="0.25">
      <c r="A264">
        <f t="shared" si="3"/>
        <v>688</v>
      </c>
      <c r="B264" s="15">
        <v>-2.0294189453125E-3</v>
      </c>
      <c r="C264" s="12">
        <v>-1.5777587890625E-2</v>
      </c>
      <c r="D264" s="15">
        <v>-1.92718505859375E-2</v>
      </c>
      <c r="E264" s="16">
        <v>2.9144287109375E-3</v>
      </c>
      <c r="F264" s="15">
        <v>-1.04217529296875E-2</v>
      </c>
    </row>
    <row r="265" spans="1:6" x14ac:dyDescent="0.25">
      <c r="A265">
        <f t="shared" si="3"/>
        <v>690</v>
      </c>
      <c r="B265" s="15">
        <v>-1.09710693359375E-2</v>
      </c>
      <c r="C265" s="12">
        <v>-2.703857421875E-2</v>
      </c>
      <c r="D265" s="12">
        <v>-3.2379150390625E-2</v>
      </c>
      <c r="E265" s="11">
        <v>-2.471923828125E-3</v>
      </c>
      <c r="F265" s="12">
        <v>-3.021240234375E-3</v>
      </c>
    </row>
    <row r="266" spans="1:6" x14ac:dyDescent="0.25">
      <c r="A266">
        <f t="shared" si="3"/>
        <v>692</v>
      </c>
      <c r="B266" s="12">
        <v>-4.974365234375E-3</v>
      </c>
      <c r="C266" s="12">
        <v>-1.52587890625E-4</v>
      </c>
      <c r="D266" s="12">
        <v>-7.32421875E-4</v>
      </c>
      <c r="E266" s="11">
        <v>-3.082275390625E-3</v>
      </c>
      <c r="F266" s="15">
        <v>2.5787353515625E-3</v>
      </c>
    </row>
    <row r="267" spans="1:6" x14ac:dyDescent="0.25">
      <c r="A267">
        <f t="shared" si="3"/>
        <v>694</v>
      </c>
      <c r="B267" s="15">
        <v>1.4190673828125E-3</v>
      </c>
      <c r="C267" s="12">
        <v>1.885986328125E-2</v>
      </c>
      <c r="D267" s="15">
        <v>2.15301513671875E-2</v>
      </c>
      <c r="E267" s="16">
        <v>-4.119873046875E-4</v>
      </c>
      <c r="F267" s="12">
        <v>-1.77001953125E-3</v>
      </c>
    </row>
    <row r="268" spans="1:6" x14ac:dyDescent="0.25">
      <c r="A268">
        <f t="shared" si="3"/>
        <v>696</v>
      </c>
      <c r="B268" s="12">
        <v>4.608154296875E-3</v>
      </c>
      <c r="C268" s="12">
        <v>2.6153564453125E-2</v>
      </c>
      <c r="D268" s="12">
        <v>2.89306640625E-2</v>
      </c>
      <c r="E268" s="16">
        <v>3.2806396484375E-3</v>
      </c>
      <c r="F268" s="12">
        <v>-8.056640625E-3</v>
      </c>
    </row>
    <row r="269" spans="1:6" x14ac:dyDescent="0.25">
      <c r="A269">
        <f t="shared" si="3"/>
        <v>698</v>
      </c>
      <c r="B269" s="12">
        <v>1.007080078125E-3</v>
      </c>
      <c r="C269" s="12">
        <v>8.48388671875E-3</v>
      </c>
      <c r="D269" s="12">
        <v>8.36181640625E-3</v>
      </c>
      <c r="E269" s="11">
        <v>4.94384765625E-3</v>
      </c>
      <c r="F269" s="12">
        <v>-1.2481689453125E-2</v>
      </c>
    </row>
    <row r="270" spans="1:6" x14ac:dyDescent="0.25">
      <c r="A270">
        <f t="shared" si="3"/>
        <v>700</v>
      </c>
      <c r="B270" s="15">
        <v>-8.8653564453125E-3</v>
      </c>
      <c r="C270" s="12">
        <v>-2.50244140625E-2</v>
      </c>
      <c r="D270" s="15">
        <v>-3.01971435546875E-2</v>
      </c>
      <c r="E270" s="16">
        <v>2.4871826171875E-3</v>
      </c>
      <c r="F270" s="15">
        <v>-7.8277587890625E-3</v>
      </c>
    </row>
    <row r="271" spans="1:6" x14ac:dyDescent="0.25">
      <c r="D271" s="15"/>
    </row>
    <row r="272" spans="1:6" x14ac:dyDescent="0.25">
      <c r="D272" s="12"/>
    </row>
    <row r="273" spans="4:4" x14ac:dyDescent="0.25">
      <c r="D273" s="12"/>
    </row>
    <row r="274" spans="4:4" x14ac:dyDescent="0.25">
      <c r="D274" s="15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Aurone Data</vt:lpstr>
      <vt:lpstr>Aurone &amp; Dye Tox </vt:lpstr>
      <vt:lpstr>%error calc</vt:lpstr>
      <vt:lpstr>All New UVresults</vt:lpstr>
      <vt:lpstr>Cl UV New</vt:lpstr>
      <vt:lpstr>F UV New</vt:lpstr>
      <vt:lpstr>Br UV New</vt:lpstr>
      <vt:lpstr>Me UV New</vt:lpstr>
      <vt:lpstr>OH UV New</vt:lpstr>
      <vt:lpstr>Tabular ε Data</vt:lpstr>
      <vt:lpstr>F ε</vt:lpstr>
      <vt:lpstr> Cl ε</vt:lpstr>
      <vt:lpstr> Br ε</vt:lpstr>
      <vt:lpstr>Me ε</vt:lpstr>
      <vt:lpstr>OH 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Joza</dc:creator>
  <cp:lastModifiedBy>Bretz, Oliver</cp:lastModifiedBy>
  <dcterms:created xsi:type="dcterms:W3CDTF">2018-01-11T20:32:54Z</dcterms:created>
  <dcterms:modified xsi:type="dcterms:W3CDTF">2019-07-11T12:34:47Z</dcterms:modified>
</cp:coreProperties>
</file>